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Pomost\Projekty na Wojtek\__Obórki\71_PW przekazany 29-02-2016\Koszty\"/>
    </mc:Choice>
  </mc:AlternateContent>
  <bookViews>
    <workbookView xWindow="0" yWindow="0" windowWidth="28800" windowHeight="14595" tabRatio="786" activeTab="3"/>
  </bookViews>
  <sheets>
    <sheet name="Wymagania ogolne" sheetId="1" r:id="rId1"/>
    <sheet name="Roboty drogowe" sheetId="2" r:id="rId2"/>
    <sheet name="Most" sheetId="9" r:id="rId3"/>
    <sheet name="Urządzenia obce" sheetId="7" r:id="rId4"/>
    <sheet name="Zestawienie zbiorcze" sheetId="8" r:id="rId5"/>
  </sheets>
  <definedNames>
    <definedName name="Excel_BuiltIn_Print_Area_1_1">"'file:///D:/WARSZAWA/Droga%20Salomea%20-%20Wolica,%20cz%20miejska,%20projekt%20nr%202293/17-07-2009/Spis%20dzia%C5%82%C3%B3w%20KI.xls'#$'SPIS WA_04'.$A$1:$D$24"</definedName>
    <definedName name="Excel_BuiltIn_Print_Area_11">"$#ODWOŁANIE.$A$1:$A$40"</definedName>
    <definedName name="Excel_BuiltIn_Print_Area_11_3">"$#ODWOŁANIE.$A$1:$A$53"</definedName>
    <definedName name="Excel_BuiltIn_Print_Area_12">"$#ODWOŁANIE.$A$1:$G$95"</definedName>
    <definedName name="Excel_BuiltIn_Print_Area_12_3">"$#ODWOŁANIE.$A$1:$G$128"</definedName>
    <definedName name="Excel_BuiltIn_Print_Area_15">"$#ODWOŁANIE.$A$1:$A$40"</definedName>
    <definedName name="Excel_BuiltIn_Print_Area_15_3">"$#ODWOŁANIE.$A$1:$A$53"</definedName>
    <definedName name="Excel_BuiltIn_Print_Area_16">"$#ODWOŁANIE.$A$1:$G$105"</definedName>
    <definedName name="Excel_BuiltIn_Print_Area_16_3">"$#ODWOŁANIE.$A$1:$G$138"</definedName>
    <definedName name="Excel_BuiltIn_Print_Area_19">"$#ODWOŁANIE.$A$1:$A$40"</definedName>
    <definedName name="Excel_BuiltIn_Print_Area_19_3">"$#ODWOŁANIE.$A$1:$A$53"</definedName>
    <definedName name="Excel_BuiltIn_Print_Area_2_1">"$#ODWOŁANIE.$A$1:$G$150"</definedName>
    <definedName name="Excel_BuiltIn_Print_Area_20">"$#ODWOŁANIE.$A$1:$G$99"</definedName>
    <definedName name="Excel_BuiltIn_Print_Area_20_3">"$#ODWOŁANIE.$A$1:$G$132"</definedName>
    <definedName name="Excel_BuiltIn_Print_Area_23">"$#ODWOŁANIE.$A$1:$G$50"</definedName>
    <definedName name="Excel_BuiltIn_Print_Area_23_3">"$#ODWOŁANIE.$A$1:$G$85"</definedName>
    <definedName name="Excel_BuiltIn_Print_Area_25">"$#ODWOŁANIE.$A$1:$A$40"</definedName>
    <definedName name="Excel_BuiltIn_Print_Area_25_3">"$#ODWOŁANIE.$A$1:$A$53"</definedName>
    <definedName name="Excel_BuiltIn_Print_Area_26">"$#ODWOŁANIE.$A$1:$G$92"</definedName>
    <definedName name="Excel_BuiltIn_Print_Area_26_3">"$#ODWOŁANIE.$A$1:$G$125"</definedName>
    <definedName name="Excel_BuiltIn_Print_Area_27">"$#ODWOŁANIE.$A$1:$D$23"</definedName>
    <definedName name="Excel_BuiltIn_Print_Area_28">"$#ODWOŁANIE.$A$1:$G$107"</definedName>
    <definedName name="Excel_BuiltIn_Print_Area_28_3">"$#ODWOŁANIE.$A$1:$G$140"</definedName>
    <definedName name="Excel_BuiltIn_Print_Area_3_1">"$#ODWOŁANIE.$A$1:$G$138"</definedName>
    <definedName name="Excel_BuiltIn_Print_Area_30">"$#ODWOŁANIE.$A$1:$G$106"</definedName>
    <definedName name="Excel_BuiltIn_Print_Area_30_3">"$#ODWOŁANIE.$A$1:$G$139"</definedName>
    <definedName name="Excel_BuiltIn_Print_Area_32">"$#ODWOŁANIE.$A$1:$G$106"</definedName>
    <definedName name="Excel_BuiltIn_Print_Area_32_3">"$#ODWOŁANIE.$A$1:$G$139"</definedName>
    <definedName name="Excel_BuiltIn_Print_Area_36">"$#ODWOŁANIE.$A$1:$G$122"</definedName>
    <definedName name="Excel_BuiltIn_Print_Area_36_3">"$#ODWOŁANIE.$A$1:$G$155"</definedName>
    <definedName name="Excel_BuiltIn_Print_Area_38">"$#ODWOŁANIE.$A$1:$G$158"</definedName>
    <definedName name="Excel_BuiltIn_Print_Area_38_3">"$#ODWOŁANIE.$A$1:$G$191"</definedName>
    <definedName name="Excel_BuiltIn_Print_Area_40">"$#ODWOŁANIE.$A$1:$G$136"</definedName>
    <definedName name="Excel_BuiltIn_Print_Area_40_3">"$#ODWOŁANIE.$A$1:$G$169"</definedName>
    <definedName name="Excel_BuiltIn_Print_Area_42">"$#ODWOŁANIE.$A$1:$G$149"</definedName>
    <definedName name="Excel_BuiltIn_Print_Area_42_3">"$#ODWOŁANIE.$A$1:$G$182"</definedName>
    <definedName name="Excel_BuiltIn_Print_Area_43">"$#ODWOŁANIE.$A$1:$D$23"</definedName>
    <definedName name="Excel_BuiltIn_Print_Area_44">"$#ODWOŁANIE.$A$1:$G$106"</definedName>
    <definedName name="Excel_BuiltIn_Print_Area_44_3">"$#ODWOŁANIE.$A$1:$G$139"</definedName>
    <definedName name="Excel_BuiltIn_Print_Area_46">"$#ODWOŁANIE.$A$1:$G$132"</definedName>
    <definedName name="Excel_BuiltIn_Print_Area_46_3">"$#ODWOŁANIE.$A$1:$G$165"</definedName>
    <definedName name="Excel_BuiltIn_Print_Area_47">"$#ODWOŁANIE.$#ODWOŁANIE$#ODWOŁANIE:$#ODWOŁANIE$#ODWOŁANIE"</definedName>
    <definedName name="Excel_BuiltIn_Print_Area_47_3">"$#ODWOŁANIE.$#ODWOŁANIE$#ODWOŁANIE:$#ODWOŁANIE$#ODWOŁANIE"</definedName>
    <definedName name="Excel_BuiltIn_Print_Area_8">"$#ODWOŁANIE.$A$1:$G$354"</definedName>
    <definedName name="Excel_BuiltIn_Print_Titles_12">"$#ODWOŁANIE.$A$1:$AMJ$4"</definedName>
    <definedName name="Excel_BuiltIn_Print_Titles_16">"$#ODWOŁANIE.$A$1:$AMJ$4"</definedName>
    <definedName name="Excel_BuiltIn_Print_Titles_2_1">"$#ODWOŁANIE.$A$1:$AMJ$5"</definedName>
    <definedName name="Excel_BuiltIn_Print_Titles_20">"$#ODWOŁANIE.$A$1:$AMJ$4"</definedName>
    <definedName name="Excel_BuiltIn_Print_Titles_23">"$#ODWOŁANIE.$A$1:$AMJ$4"</definedName>
    <definedName name="Excel_BuiltIn_Print_Titles_26">"$#ODWOŁANIE.$A$1:$AMJ$4"</definedName>
    <definedName name="Excel_BuiltIn_Print_Titles_28">"$#ODWOŁANIE.$A$1:$AMJ$4"</definedName>
    <definedName name="Excel_BuiltIn_Print_Titles_3">"$#ODWOŁANIE.$A$1:$AMJ$5"</definedName>
    <definedName name="Excel_BuiltIn_Print_Titles_30">"$#ODWOŁANIE.$A$1:$AMJ$4"</definedName>
    <definedName name="Excel_BuiltIn_Print_Titles_32">"$#ODWOŁANIE.$A$1:$AMJ$4"</definedName>
    <definedName name="Excel_BuiltIn_Print_Titles_36">"$#ODWOŁANIE.$A$1:$AMJ$4"</definedName>
    <definedName name="Excel_BuiltIn_Print_Titles_38">"$#ODWOŁANIE.$A$1:$AMJ$4"</definedName>
    <definedName name="Excel_BuiltIn_Print_Titles_40">"$#ODWOŁANIE.$A$1:$AMJ$4"</definedName>
    <definedName name="Excel_BuiltIn_Print_Titles_42">"$#ODWOŁANIE.$A$1:$AMJ$4"</definedName>
    <definedName name="Excel_BuiltIn_Print_Titles_44">"$#ODWOŁANIE.$A$1:$AMJ$4"</definedName>
    <definedName name="Excel_BuiltIn_Print_Titles_46">"$#ODWOŁANIE.$A$1:$AMJ$2"</definedName>
    <definedName name="Excel_BuiltIn_Print_Titles_47">"$#ODWOŁANIE.$#ODWOŁANIE$#ODWOŁANIE:$#ODWOŁANIE$#ODWOŁANIE"</definedName>
    <definedName name="Excel_BuiltIn_Print_Titles_47_3">"$#ODWOŁANIE.$#ODWOŁANIE$#ODWOŁANIE:$#ODWOŁANIE$#ODWOŁANIE"</definedName>
    <definedName name="Excel_BuiltIn_Print_Titles_8">"$#ODWOŁANIE.$A$1:$AMJ$3"</definedName>
    <definedName name="_xlnm.Print_Area" localSheetId="2">Most!$A$1:$G$167</definedName>
    <definedName name="_xlnm.Print_Area" localSheetId="1">'Roboty drogowe'!$A$1:$G$122</definedName>
    <definedName name="_xlnm.Print_Area" localSheetId="3">'Urządzenia obce'!$A$1:$G$15</definedName>
    <definedName name="_xlnm.Print_Area" localSheetId="0">'Wymagania ogolne'!$A$1:$G$23</definedName>
    <definedName name="_xlnm.Print_Area" localSheetId="4">'Zestawienie zbiorcze'!$A$1:$C$18</definedName>
    <definedName name="_xlnm.Print_Titles" localSheetId="2">Most!$4:$6</definedName>
    <definedName name="_xlnm.Print_Titles" localSheetId="1">'Roboty drogowe'!$6:$8</definedName>
    <definedName name="_xlnm.Print_Titles" localSheetId="3">'Urządzenia obce'!$6:$8</definedName>
    <definedName name="_xlnm.Print_Titles" localSheetId="0">'Wymagania ogolne'!$6:$8</definedName>
    <definedName name="_xlnm.Print_Titles" localSheetId="4">'Zestawienie zbiorcze'!$6:$8</definedName>
  </definedNames>
  <calcPr calcId="162913"/>
</workbook>
</file>

<file path=xl/calcChain.xml><?xml version="1.0" encoding="utf-8"?>
<calcChain xmlns="http://schemas.openxmlformats.org/spreadsheetml/2006/main">
  <c r="G22" i="1" l="1"/>
  <c r="C7" i="8" l="1"/>
  <c r="A12" i="2"/>
  <c r="G165" i="9"/>
  <c r="G164" i="9"/>
  <c r="G163" i="9"/>
  <c r="G161" i="9"/>
  <c r="G160" i="9"/>
  <c r="G159" i="9"/>
  <c r="G157" i="9"/>
  <c r="G156" i="9"/>
  <c r="G155" i="9"/>
  <c r="G154" i="9"/>
  <c r="G153" i="9"/>
  <c r="G150" i="9"/>
  <c r="G149" i="9"/>
  <c r="G148" i="9"/>
  <c r="G147" i="9"/>
  <c r="G146" i="9"/>
  <c r="G145" i="9"/>
  <c r="G144" i="9"/>
  <c r="G143" i="9"/>
  <c r="G142" i="9"/>
  <c r="G141" i="9"/>
  <c r="G140" i="9"/>
  <c r="G137" i="9"/>
  <c r="G135" i="9"/>
  <c r="G134" i="9"/>
  <c r="G133" i="9"/>
  <c r="G132" i="9"/>
  <c r="G131" i="9"/>
  <c r="G128" i="9"/>
  <c r="G127" i="9"/>
  <c r="G125" i="9"/>
  <c r="G123" i="9"/>
  <c r="G122" i="9"/>
  <c r="G120" i="9"/>
  <c r="G118" i="9"/>
  <c r="G117" i="9"/>
  <c r="G116" i="9"/>
  <c r="G114" i="9"/>
  <c r="G113" i="9"/>
  <c r="G111" i="9"/>
  <c r="G110" i="9"/>
  <c r="G109" i="9"/>
  <c r="G107" i="9"/>
  <c r="G106" i="9"/>
  <c r="G102" i="9"/>
  <c r="G101" i="9"/>
  <c r="G99" i="9"/>
  <c r="G97" i="9"/>
  <c r="G93" i="9"/>
  <c r="G92" i="9"/>
  <c r="G88" i="9"/>
  <c r="G87" i="9"/>
  <c r="G86" i="9"/>
  <c r="G82" i="9"/>
  <c r="G80" i="9"/>
  <c r="G79" i="9"/>
  <c r="G77" i="9"/>
  <c r="G76" i="9"/>
  <c r="G75" i="9"/>
  <c r="G74" i="9"/>
  <c r="G72" i="9"/>
  <c r="G68" i="9"/>
  <c r="G66" i="9"/>
  <c r="G65" i="9"/>
  <c r="G63" i="9"/>
  <c r="G61" i="9"/>
  <c r="G58" i="9"/>
  <c r="G57" i="9"/>
  <c r="G54" i="9"/>
  <c r="G52" i="9"/>
  <c r="G50" i="9"/>
  <c r="G46" i="9"/>
  <c r="G44" i="9"/>
  <c r="G41" i="9"/>
  <c r="G40" i="9"/>
  <c r="G39" i="9"/>
  <c r="G37" i="9"/>
  <c r="G35" i="9"/>
  <c r="G34" i="9"/>
  <c r="G32" i="9"/>
  <c r="G29" i="9"/>
  <c r="E23" i="9"/>
  <c r="G23" i="9" s="1"/>
  <c r="G20" i="9"/>
  <c r="G18" i="9"/>
  <c r="G15" i="9"/>
  <c r="G14" i="9"/>
  <c r="G13" i="9"/>
  <c r="G12" i="9"/>
  <c r="A12" i="9"/>
  <c r="A13" i="9" s="1"/>
  <c r="A14" i="9" s="1"/>
  <c r="A15" i="9" s="1"/>
  <c r="A18" i="9" s="1"/>
  <c r="A20" i="9" s="1"/>
  <c r="A23" i="9" s="1"/>
  <c r="A29" i="9" s="1"/>
  <c r="A32" i="9" s="1"/>
  <c r="A34" i="9" s="1"/>
  <c r="A35" i="9" s="1"/>
  <c r="A37" i="9" s="1"/>
  <c r="A39" i="9" s="1"/>
  <c r="A40" i="9" s="1"/>
  <c r="A41" i="9" s="1"/>
  <c r="A44" i="9" s="1"/>
  <c r="A46" i="9" s="1"/>
  <c r="A50" i="9" s="1"/>
  <c r="A52" i="9" s="1"/>
  <c r="A54" i="9" s="1"/>
  <c r="A57" i="9" s="1"/>
  <c r="A58" i="9" s="1"/>
  <c r="A61" i="9" s="1"/>
  <c r="A63" i="9" s="1"/>
  <c r="A65" i="9" s="1"/>
  <c r="A66" i="9" s="1"/>
  <c r="A68" i="9" s="1"/>
  <c r="A72" i="9" s="1"/>
  <c r="A74" i="9" s="1"/>
  <c r="A75" i="9" s="1"/>
  <c r="A76" i="9" s="1"/>
  <c r="A77" i="9" s="1"/>
  <c r="A79" i="9" s="1"/>
  <c r="A80" i="9" s="1"/>
  <c r="A82" i="9" s="1"/>
  <c r="A86" i="9" s="1"/>
  <c r="A87" i="9" s="1"/>
  <c r="A88" i="9" s="1"/>
  <c r="A92" i="9" s="1"/>
  <c r="A93" i="9" s="1"/>
  <c r="A97" i="9" s="1"/>
  <c r="A99" i="9" s="1"/>
  <c r="A101" i="9" s="1"/>
  <c r="A102" i="9" s="1"/>
  <c r="A106" i="9" s="1"/>
  <c r="A107" i="9" s="1"/>
  <c r="A109" i="9" s="1"/>
  <c r="A110" i="9" s="1"/>
  <c r="A111" i="9" s="1"/>
  <c r="A113" i="9" s="1"/>
  <c r="A114" i="9" s="1"/>
  <c r="A116" i="9" s="1"/>
  <c r="A117" i="9" s="1"/>
  <c r="A118" i="9" s="1"/>
  <c r="A120" i="9" s="1"/>
  <c r="A122" i="9" s="1"/>
  <c r="A123" i="9" s="1"/>
  <c r="A125" i="9" s="1"/>
  <c r="A127" i="9" s="1"/>
  <c r="A128" i="9" s="1"/>
  <c r="A131" i="9" s="1"/>
  <c r="A132" i="9" s="1"/>
  <c r="A133" i="9" s="1"/>
  <c r="A134" i="9" s="1"/>
  <c r="A135" i="9" s="1"/>
  <c r="A137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3" i="9" s="1"/>
  <c r="A154" i="9" s="1"/>
  <c r="A155" i="9" s="1"/>
  <c r="A156" i="9" s="1"/>
  <c r="A157" i="9" s="1"/>
  <c r="A159" i="9" s="1"/>
  <c r="A160" i="9" s="1"/>
  <c r="A161" i="9" s="1"/>
  <c r="A163" i="9" s="1"/>
  <c r="A164" i="9" s="1"/>
  <c r="A165" i="9" s="1"/>
  <c r="G9" i="9"/>
  <c r="G166" i="9" l="1"/>
  <c r="E108" i="2" l="1"/>
  <c r="E50" i="2"/>
  <c r="E36" i="2"/>
  <c r="E26" i="2"/>
</calcChain>
</file>

<file path=xl/sharedStrings.xml><?xml version="1.0" encoding="utf-8"?>
<sst xmlns="http://schemas.openxmlformats.org/spreadsheetml/2006/main" count="826" uniqueCount="454">
  <si>
    <t>L.p.</t>
  </si>
  <si>
    <t>Numer                      ST</t>
  </si>
  <si>
    <t>Opis robót</t>
  </si>
  <si>
    <t>Jednostka</t>
  </si>
  <si>
    <t>Cena jednostkowa (PLN)</t>
  </si>
  <si>
    <t>Wartość           (PLN)</t>
  </si>
  <si>
    <t>Nazwa</t>
  </si>
  <si>
    <t>Ilość</t>
  </si>
  <si>
    <t>D-M.00.00.00</t>
  </si>
  <si>
    <t>WYMAGANIA OGÓLNE</t>
  </si>
  <si>
    <t xml:space="preserve">Koszt dostosowania się do wymagań warunków umowy i wymagań ogólnych zawartych w D-M-00.00.00 </t>
  </si>
  <si>
    <t>ryczałt</t>
  </si>
  <si>
    <t>-</t>
  </si>
  <si>
    <t>Wykonanie projektów rysunków roboczych i inne roboty zgodnie z Rozdziałem 1.5.2.2. Wymagań Ogólnych (D-M.00.00.00)</t>
  </si>
  <si>
    <t>UTRZYMANIE I BEZPIECZEŃSTWO RUCHU</t>
  </si>
  <si>
    <t>Utrzymanie wszystkich niezbędznych urządzeń bezpieczeństwa i kontroli ruchu w trakcie całego okresu budowy</t>
  </si>
  <si>
    <t>Dostarczenie, zainstalowanie, utrzymanie (w czasie trwania budowy i 6 miesięcy po zakończeniu robót) i demontaż tablic informacyjnych o wymiarach: 2.4 m x 2.4 m)</t>
  </si>
  <si>
    <t>szt.</t>
  </si>
  <si>
    <t>Wykonanie i dostarczenie 4 kompletów geodezyjnej dokumentacji powykonawczej oraz mapy zasadniczej</t>
  </si>
  <si>
    <t>D.01.00.00</t>
  </si>
  <si>
    <t>ROBOTY PRZYGOTOWAWCZE</t>
  </si>
  <si>
    <t>D.01.01.01</t>
  </si>
  <si>
    <t>Odtworzenie trasy w terenie</t>
  </si>
  <si>
    <t>D.01.02.01/01</t>
  </si>
  <si>
    <t>Usunięcie drzew i krzewów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</si>
  <si>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</si>
  <si>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D.01.02.01/02</t>
  </si>
  <si>
    <t>D.01.02.02</t>
  </si>
  <si>
    <t>Zdjęcie warstwy humusu</t>
  </si>
  <si>
    <t>odwiezienie nadmiaru humusu na odkład</t>
  </si>
  <si>
    <r>
      <t>m</t>
    </r>
    <r>
      <rPr>
        <vertAlign val="superscript"/>
        <sz val="10"/>
        <rFont val="Arial"/>
        <family val="2"/>
        <charset val="238"/>
      </rPr>
      <t>3</t>
    </r>
  </si>
  <si>
    <t>D.01.02.03</t>
  </si>
  <si>
    <t>Wyburzenie obiektów kubaturowych</t>
  </si>
  <si>
    <t>m</t>
  </si>
  <si>
    <t>D.01.02.04</t>
  </si>
  <si>
    <t>Rozbiórki elementów dróg i ulic</t>
  </si>
  <si>
    <t>rozebranie istniejących warstw nawierzchni z mieszanek mineralno-bitumicznych wraz z podbudową i podłożem</t>
  </si>
  <si>
    <t>D.02.00.00</t>
  </si>
  <si>
    <t>ROBOTY ZIEMNE</t>
  </si>
  <si>
    <t>D.02.01.01</t>
  </si>
  <si>
    <t>Wykonanie wykopów w gruntach nieskalistych</t>
  </si>
  <si>
    <t xml:space="preserve">wykonanie wykopów z transportem urobku na nasyp </t>
  </si>
  <si>
    <t xml:space="preserve">wykonanie wykopów z transportem urobku na odkład </t>
  </si>
  <si>
    <t>D.02.03.01</t>
  </si>
  <si>
    <t xml:space="preserve">Wykonanie nasypów </t>
  </si>
  <si>
    <t>wykonanie nasypów z gruntu uzyskanego z wykopu</t>
  </si>
  <si>
    <t>wykonanie nasypów  z pozyskaniem z dokopu i transportem gruntu</t>
  </si>
  <si>
    <t>D.03.00.00</t>
  </si>
  <si>
    <t>ODWODNIENIE KORPUSU DROGOWEGO</t>
  </si>
  <si>
    <t>D.03.02.01</t>
  </si>
  <si>
    <t>Kanalizacja deszczowa</t>
  </si>
  <si>
    <t>D.04.00.00</t>
  </si>
  <si>
    <t>PODBUDOWY</t>
  </si>
  <si>
    <t>D.04.03.01</t>
  </si>
  <si>
    <t>Oczyszczenie i skropienie warstw konstrukcyjnych</t>
  </si>
  <si>
    <t>mechaniczne oczyszczenie warstw konstrukcji</t>
  </si>
  <si>
    <t>mechaniczne skropienie warstw konstrukcyjnych niebitumicznych emulsją asfaltową</t>
  </si>
  <si>
    <t>mechaniczne skropienie warstw konstrukcyjnych bitumicznych emulsją asfaltową</t>
  </si>
  <si>
    <t>D.04.05.01</t>
  </si>
  <si>
    <t>D.04.07.01</t>
  </si>
  <si>
    <t>Podbudowa z betonu asfaltowego</t>
  </si>
  <si>
    <t>D.05.00.00</t>
  </si>
  <si>
    <t>NAWIERZCHNIA</t>
  </si>
  <si>
    <t>Wykonanie warstwy ścieralnej z betonu asfaltowego</t>
  </si>
  <si>
    <t>D.05.03.23</t>
  </si>
  <si>
    <t>Nawierzchnia z betonowej kostki brukowej</t>
  </si>
  <si>
    <t>D.06.00.00</t>
  </si>
  <si>
    <t>ROBOTY WYKOŃCZENIOWE</t>
  </si>
  <si>
    <t>D.06.01.01</t>
  </si>
  <si>
    <t>Umocnienie skarp, rowów</t>
  </si>
  <si>
    <t xml:space="preserve">humusowanie z obsianiem skarp i rowów przy grubości humusu 15 cm wraz z hydroobsiewem </t>
  </si>
  <si>
    <t>D.06.01.03</t>
  </si>
  <si>
    <t>Umocnienie dna rowów i ścieków elementami prefabrykowanymi</t>
  </si>
  <si>
    <t>D.06.03.01</t>
  </si>
  <si>
    <t>Umocnienie poboczy</t>
  </si>
  <si>
    <t>umocnienie poboczy kruszywem grub. 15 cm</t>
  </si>
  <si>
    <t>D.07.00.00</t>
  </si>
  <si>
    <t>OZNAKOWANIE DRÓG</t>
  </si>
  <si>
    <t>D.07.01.01</t>
  </si>
  <si>
    <t>Oznakowanie poziome</t>
  </si>
  <si>
    <t>D.07.02.01</t>
  </si>
  <si>
    <t>Oznakowanie pionowe</t>
  </si>
  <si>
    <t>przymocowanie tarcz znaków drogowych odblaskowych do gotowych słupków</t>
  </si>
  <si>
    <t>D.07.05.01</t>
  </si>
  <si>
    <t xml:space="preserve">Bariery ochronne stalowe </t>
  </si>
  <si>
    <t>D.07.06.02</t>
  </si>
  <si>
    <t>Wygrodzenia dla pieszych</t>
  </si>
  <si>
    <t>wygrodzenia dla pieszych</t>
  </si>
  <si>
    <t>D.08.00.00</t>
  </si>
  <si>
    <t>ELEMENTY ULIC</t>
  </si>
  <si>
    <t>D.08.01.01</t>
  </si>
  <si>
    <t>ustawienie krawężników betonowych 20x30 cm, na ławie betonowej z oporem</t>
  </si>
  <si>
    <t>Chodnik z betonowej kostki brukowej</t>
  </si>
  <si>
    <t>D.08.03.01</t>
  </si>
  <si>
    <t>D.09.00.00</t>
  </si>
  <si>
    <t>ZIELEŃ DROGOWA</t>
  </si>
  <si>
    <t>D.09.01.01</t>
  </si>
  <si>
    <t>Zieleń drogowa</t>
  </si>
  <si>
    <t>zagospodarowanie terenu wraz z trawnikami</t>
  </si>
  <si>
    <t>Opis</t>
  </si>
  <si>
    <t>Wartość (PLN)</t>
  </si>
  <si>
    <t>ROBOTY DROGOWE</t>
  </si>
  <si>
    <t>URZĄDZENIA OBCE</t>
  </si>
  <si>
    <t>RAZEM WARTOŚĆ ROBÓT BEZ PODATKU VAT</t>
  </si>
  <si>
    <t>OGÓŁEM (z podatkiem VAT)</t>
  </si>
  <si>
    <t xml:space="preserve">D.01.01.00 </t>
  </si>
  <si>
    <t>Odtworzenie (wyznaczenie) trasy i punktów wysokościowych</t>
  </si>
  <si>
    <t>D.01.01.02</t>
  </si>
  <si>
    <t>Wyznaczenie obiektów inżynierskich</t>
  </si>
  <si>
    <t>obiekt</t>
  </si>
  <si>
    <t>FUNDAMENTOWANIE</t>
  </si>
  <si>
    <t>M.11.01.00</t>
  </si>
  <si>
    <t>Roboty ziemne pod fundamenty</t>
  </si>
  <si>
    <t>M.11.01.01</t>
  </si>
  <si>
    <t>Wykopy pod fundamenty w gruncie nieskalistym wraz z zabezpieczeniem</t>
  </si>
  <si>
    <t>m3</t>
  </si>
  <si>
    <t>m2</t>
  </si>
  <si>
    <t>M.11.01.04</t>
  </si>
  <si>
    <t xml:space="preserve">Zasypanie wykopów wraz z zagęszczeniem pod ławy fundamentowe oraz przestrzeni za przyczółkami </t>
  </si>
  <si>
    <t>szt</t>
  </si>
  <si>
    <t>ZBROJENIE</t>
  </si>
  <si>
    <t>M.12.01.00</t>
  </si>
  <si>
    <t>Stal zbrojeniowa</t>
  </si>
  <si>
    <t>M.12.01.02</t>
  </si>
  <si>
    <t>Zbrojenie betonu stalą klasy A-IIIN</t>
  </si>
  <si>
    <t>kg</t>
  </si>
  <si>
    <t>BETON</t>
  </si>
  <si>
    <t>M.13.01.00</t>
  </si>
  <si>
    <t>Beton konstrukcyjny</t>
  </si>
  <si>
    <t>M.13.01.01</t>
  </si>
  <si>
    <t>M.13.01.03</t>
  </si>
  <si>
    <t xml:space="preserve">Beton podpór w elementach o grubości &lt; 60 cm   </t>
  </si>
  <si>
    <t>M.13.01.04</t>
  </si>
  <si>
    <t>M.13.01.05</t>
  </si>
  <si>
    <t>M.13.02.00</t>
  </si>
  <si>
    <t>Beton niekonstrukcyjny</t>
  </si>
  <si>
    <t>M.13.02.01</t>
  </si>
  <si>
    <t>KONSTRUKCJE STALOWE</t>
  </si>
  <si>
    <t>M.14.01.00</t>
  </si>
  <si>
    <t>Konstrukcje stalowe</t>
  </si>
  <si>
    <t>Mg</t>
  </si>
  <si>
    <t>M.14.02.00</t>
  </si>
  <si>
    <t>Zabezpieczenie konstrukcji stalowych</t>
  </si>
  <si>
    <t>IZOLACJA I NAWIERZCHNIA</t>
  </si>
  <si>
    <t>M.15.01.00</t>
  </si>
  <si>
    <t>Izolacja cienka</t>
  </si>
  <si>
    <t>M.15.01.02</t>
  </si>
  <si>
    <t>M.15.02.00</t>
  </si>
  <si>
    <t>Izolacja gruba</t>
  </si>
  <si>
    <t>M.15.02.03</t>
  </si>
  <si>
    <r>
      <t xml:space="preserve">Izolacje przeciwwodna z papy zgrzewalnej grubości </t>
    </r>
    <r>
      <rPr>
        <b/>
        <u/>
        <sz val="8"/>
        <rFont val="Arial CE"/>
        <family val="2"/>
        <charset val="238"/>
      </rPr>
      <t>&gt;</t>
    </r>
    <r>
      <rPr>
        <b/>
        <sz val="8"/>
        <rFont val="Arial CE"/>
        <family val="2"/>
        <charset val="238"/>
      </rPr>
      <t xml:space="preserve"> 0,5 cm</t>
    </r>
  </si>
  <si>
    <t>M.15.03.00</t>
  </si>
  <si>
    <t>M.15.03.01</t>
  </si>
  <si>
    <t>M.15.03.03</t>
  </si>
  <si>
    <t>M.16.00.00 45221000-2</t>
  </si>
  <si>
    <t>ODWODNIENIE</t>
  </si>
  <si>
    <t>M.16.01.00</t>
  </si>
  <si>
    <t>Odwodnienie obiektów mostowych</t>
  </si>
  <si>
    <t>M.16.01.01</t>
  </si>
  <si>
    <t>Wpusty mostowe (średnica odpływu 150 mm)</t>
  </si>
  <si>
    <t>M.16.01.02</t>
  </si>
  <si>
    <t>Rury odwadniające</t>
  </si>
  <si>
    <r>
      <t xml:space="preserve"> - rury podłączenia wpustów </t>
    </r>
    <r>
      <rPr>
        <b/>
        <sz val="8"/>
        <rFont val="Symbol"/>
        <family val="1"/>
        <charset val="2"/>
      </rPr>
      <t xml:space="preserve">f </t>
    </r>
    <r>
      <rPr>
        <b/>
        <sz val="8"/>
        <rFont val="Arial CE"/>
        <family val="2"/>
        <charset val="238"/>
      </rPr>
      <t>150 mm</t>
    </r>
  </si>
  <si>
    <r>
      <t xml:space="preserve"> - rury kolektora </t>
    </r>
    <r>
      <rPr>
        <b/>
        <sz val="8"/>
        <rFont val="Symbol"/>
        <family val="1"/>
        <charset val="2"/>
      </rPr>
      <t xml:space="preserve">f </t>
    </r>
    <r>
      <rPr>
        <b/>
        <sz val="8"/>
        <rFont val="Arial"/>
        <family val="2"/>
        <charset val="238"/>
      </rPr>
      <t>200</t>
    </r>
    <r>
      <rPr>
        <b/>
        <sz val="8"/>
        <rFont val="Arial CE"/>
        <family val="2"/>
        <charset val="238"/>
      </rPr>
      <t xml:space="preserve"> mm</t>
    </r>
  </si>
  <si>
    <t>M.16.01.03</t>
  </si>
  <si>
    <t xml:space="preserve"> - sączki </t>
  </si>
  <si>
    <t xml:space="preserve"> - drenaż podłużny i poprzeczny</t>
  </si>
  <si>
    <t>M.16.01.04</t>
  </si>
  <si>
    <t>Ściek przykrawężnikowy</t>
  </si>
  <si>
    <t xml:space="preserve"> - z asfaltu twardolanego</t>
  </si>
  <si>
    <t>ŁOŻYSKA</t>
  </si>
  <si>
    <t>M.17.01.00</t>
  </si>
  <si>
    <t>Łożyska obiektów mostowych</t>
  </si>
  <si>
    <t>URZĄDZENIA DYLATACYJNE</t>
  </si>
  <si>
    <t>M.18.01.00</t>
  </si>
  <si>
    <t>Urządzenia dylatacyjne obiektów mostowych</t>
  </si>
  <si>
    <t>M.18.01.01</t>
  </si>
  <si>
    <t>Urządzenia dylatacyjne szczelne jednomodułowe</t>
  </si>
  <si>
    <t>ELEMENTY ZABEZPIECZAJĄCE</t>
  </si>
  <si>
    <t>M.19.01.00</t>
  </si>
  <si>
    <t>Elementy zabezpieczające obiektów mostowych</t>
  </si>
  <si>
    <t>M.19.01.01</t>
  </si>
  <si>
    <t>M.19.01.02</t>
  </si>
  <si>
    <t>Bariery ochronne na obiektach mostowych</t>
  </si>
  <si>
    <t xml:space="preserve"> INNE ROBOTY MOSTOWE</t>
  </si>
  <si>
    <t>M.20.01.00</t>
  </si>
  <si>
    <t>M.20.01.02</t>
  </si>
  <si>
    <t>Warstwa filtracyjna za przyczółkami i ścianami oporowymi</t>
  </si>
  <si>
    <t xml:space="preserve"> - osłonięcie ścian geomembraną</t>
  </si>
  <si>
    <t>M.20.01.05</t>
  </si>
  <si>
    <t xml:space="preserve">Zabezpieczenie antykorozyjne powierzchni betonowych </t>
  </si>
  <si>
    <t>M.20.02.00</t>
  </si>
  <si>
    <t>M.20.02.04</t>
  </si>
  <si>
    <t>Wykonanie uszczelnień elementów nawierzchni masami i taśmami topliwymi</t>
  </si>
  <si>
    <t>M.20.04.00</t>
  </si>
  <si>
    <t>Punkty pomiarowo - kontrolne na drogowych obiektach inżynierskich</t>
  </si>
  <si>
    <t xml:space="preserve"> - stabilizacja punktów pomiarowych (reperów) w otoczeniu obiektu</t>
  </si>
  <si>
    <t xml:space="preserve"> - osadzenie na obiekcie znaków pomiarowych</t>
  </si>
  <si>
    <t>Łożyska garnkowe</t>
  </si>
  <si>
    <t xml:space="preserve">Krawężnik kamienny </t>
  </si>
  <si>
    <t>D.08.02.02</t>
  </si>
  <si>
    <t>Dostarczenie, zainstalowanie, utrzymanie i demontarz zaplecza Wykonawcy i Zamawiającego</t>
  </si>
  <si>
    <t>Inwentaryzacja stanu dróg dla dowozu materiałów oraz stanu budynków przylegających do inwestycji</t>
  </si>
  <si>
    <t>odtworzenie (wyznaczenie) trasy i punktów wysokościowych</t>
  </si>
  <si>
    <t>ochrona drzew i podcięcie koron drzew w czasie budowy</t>
  </si>
  <si>
    <t>Ochrona drzew i podcięcie koron drzew w czasie budowy</t>
  </si>
  <si>
    <t>usunięcie słupków znaków drogowych</t>
  </si>
  <si>
    <t>wykonanie studzienki ściekowej o śr. 50 cm wraz z wpustem, przykanalikami i wprowadzeniem do studni połączeniowej</t>
  </si>
  <si>
    <t>demontaż tarcz znaków drogowych</t>
  </si>
  <si>
    <t>ustawienie słupków z rur stalowych o średnicy 70 mm dla znaków drogowych</t>
  </si>
  <si>
    <t>ustawienie barier ochronnych stalowych typu N1W2</t>
  </si>
  <si>
    <t>ustawienie obrzeży betonowych o wymiarach 8x30 cm</t>
  </si>
  <si>
    <t>Warstwa wiążąca z betonu asfaltowego</t>
  </si>
  <si>
    <t>PODATEK  VAT (23 %)</t>
  </si>
  <si>
    <t>mechaniczne usunięcie humusu o śr grubości 15 cm</t>
  </si>
  <si>
    <t>mechaniczne usunięcie humusu o śr grubości 40 cm</t>
  </si>
  <si>
    <t>ustawienie oporników betonowych o wymiarach 12x25x100 cm na ławie z oporem</t>
  </si>
  <si>
    <t>Krawężniki i oporniki betonowe</t>
  </si>
  <si>
    <t>x</t>
  </si>
  <si>
    <t>Beton klasy &lt; C20/25 w deskowanu</t>
  </si>
  <si>
    <t>M.13.03.00</t>
  </si>
  <si>
    <t>Prefabrykaty betonowe</t>
  </si>
  <si>
    <t>M.14.02.01</t>
  </si>
  <si>
    <t>Pokrywanie konstrukcji stalowych powłokami malarskimi</t>
  </si>
  <si>
    <t>M.19.01.04</t>
  </si>
  <si>
    <t>Balustrady na obiektach mostowych</t>
  </si>
  <si>
    <t>Roboty przyobiektowe</t>
  </si>
  <si>
    <t xml:space="preserve"> - wykonanie podwaliny z betonu klasy C16/20</t>
  </si>
  <si>
    <t>M.20.02.14</t>
  </si>
  <si>
    <t xml:space="preserve"> Próbne obciążenia pali wierconych </t>
  </si>
  <si>
    <t>kpl</t>
  </si>
  <si>
    <t xml:space="preserve"> - fundamenty</t>
  </si>
  <si>
    <t xml:space="preserve"> - podpory                                          </t>
  </si>
  <si>
    <t xml:space="preserve"> - płyta pomostu           </t>
  </si>
  <si>
    <t xml:space="preserve"> - płyty przejściowe  </t>
  </si>
  <si>
    <t xml:space="preserve">Beton fundamentów w deskowaniu (beton C30/37)  </t>
  </si>
  <si>
    <t xml:space="preserve"> - beton C30/37, elementy podpór</t>
  </si>
  <si>
    <t xml:space="preserve"> - beton C35/45, ciosy podłożyskowe</t>
  </si>
  <si>
    <t xml:space="preserve"> - beton C30/37, przyczółki</t>
  </si>
  <si>
    <t>M.13.01.07</t>
  </si>
  <si>
    <t xml:space="preserve">Beton kap chodnikowych (C30/37)  </t>
  </si>
  <si>
    <t>M.13.01.08</t>
  </si>
  <si>
    <t xml:space="preserve">Beton płyt przejściowych (C30/37)  </t>
  </si>
  <si>
    <t>M.13.03.01</t>
  </si>
  <si>
    <t>Powłokowe hydroizolacje na powierzchniach betonowych stykających się z gruntem wykonywane na zimno</t>
  </si>
  <si>
    <t>Nawierzchnie bitumiczne</t>
  </si>
  <si>
    <t>M.15.04.00</t>
  </si>
  <si>
    <t>Nawierzchnie chodników</t>
  </si>
  <si>
    <t>M.15.04.01</t>
  </si>
  <si>
    <t xml:space="preserve"> Nawierzchnio - izolacja chemoutwardzalna o grubości min. 5 mm </t>
  </si>
  <si>
    <t>- wpusty przykrawężnikowe</t>
  </si>
  <si>
    <t>M.17.01.01</t>
  </si>
  <si>
    <r>
      <t xml:space="preserve"> - ułożenie rurek drenarskich </t>
    </r>
    <r>
      <rPr>
        <b/>
        <sz val="8"/>
        <rFont val="Symbol"/>
        <family val="1"/>
        <charset val="2"/>
      </rPr>
      <t>f</t>
    </r>
    <r>
      <rPr>
        <b/>
        <sz val="8"/>
        <rFont val="Arial CE"/>
        <family val="2"/>
        <charset val="238"/>
      </rPr>
      <t xml:space="preserve"> 100 PCV</t>
    </r>
  </si>
  <si>
    <t>M.20.01.04</t>
  </si>
  <si>
    <t>Instalacja urządzeń obcych</t>
  </si>
  <si>
    <t>M.20.01.06</t>
  </si>
  <si>
    <t>Schody skarpowe</t>
  </si>
  <si>
    <t>- balustrada stalowa z rur (m=15 kg/m)</t>
  </si>
  <si>
    <t>Roboty zabezpieczające i wykończeniowe</t>
  </si>
  <si>
    <t>M.20.02.08</t>
  </si>
  <si>
    <t>M.20.02.10</t>
  </si>
  <si>
    <t xml:space="preserve">Zabezpieczenie przed graffiti </t>
  </si>
  <si>
    <t xml:space="preserve"> - zabezpieczenie powierzchni podpór do wysokości 2,5 m od poziomu terenu</t>
  </si>
  <si>
    <t>M.20.10.00</t>
  </si>
  <si>
    <t xml:space="preserve">Badania po zakończeniu budowy </t>
  </si>
  <si>
    <t>M.20.10.01</t>
  </si>
  <si>
    <t>Sumę Kosztorysu Nr 2 prznieść do Zestawienia zbiorczego</t>
  </si>
  <si>
    <t>Sumę Kosztorysu Nr 3 prznieść do Zestawienia zbiorczego</t>
  </si>
  <si>
    <t>Sumę Kosztorysu Nr 1 przenieść do Zestawienia zbiorczego</t>
  </si>
  <si>
    <t>Kosztorys nr</t>
  </si>
  <si>
    <t>Obrzeża betonowe</t>
  </si>
  <si>
    <t>budowa kanałów deszczowych fi 200 mm</t>
  </si>
  <si>
    <t>wykonanie podbudowy zasadniczej z mieszanki związanej spoiwem hydraulicznym C5/6  grubości 10 cm (chodniki, ścieżki rowerowe i zjazdy)</t>
  </si>
  <si>
    <t>wykonanie podbudowy zasadniczej z mieszanki związanej spoiwem hydraulicznym C5/6  grubości 20 cm (plac dla obsługi wału przeciwpowodziowego)</t>
  </si>
  <si>
    <t>wykonanie podbudowy pomocniczej z mieszanki związanej spoiwem hydraulicznym C5/6  grubości 20 cm (jezdnie)</t>
  </si>
  <si>
    <t>wykonanie warstwy mrozoochronnej z mieszanki
związanej spoiwem hydraulicznym C3/4 o grubości 22 cm (jezdnie)</t>
  </si>
  <si>
    <t>wykonanie warstwy mrozoochronnej z mieszanki
związanej spoiwem hydraulicznym C3/4 o grubości 30 cm (plac dla obsługi wału przeciwpowodziowego)</t>
  </si>
  <si>
    <t>wykonanie podbudowy z betonu asfaltowego AC 22P (KR3), grubość 6 cm</t>
  </si>
  <si>
    <t>wykonanie warstwy wiążącej z betonu asfaltowego AC 16W o grubości 5 cm (KR3)</t>
  </si>
  <si>
    <t>wykonanie warstwy ścieralnej z betonu asfaltowego AC 11S (KR3) o grub. 4 cm</t>
  </si>
  <si>
    <t>wykonanie chodnika i ścieżki rowerowej z  betonowej kostki brukowej na podsypce cementowo - piaskowej 3 cm</t>
  </si>
  <si>
    <t>umocnienie skarp drobnymi elementami betonowymi</t>
  </si>
  <si>
    <t>wykonanie ścieku liniowego wraz z wylotem do ścieku skarpowego</t>
  </si>
  <si>
    <t>wykonanie ścieku podchodnikowego wraz z wylotem do ścieku skarpowego</t>
  </si>
  <si>
    <t>D.10.00.00</t>
  </si>
  <si>
    <t>INNE ROBOTY</t>
  </si>
  <si>
    <t>D.03.05.01</t>
  </si>
  <si>
    <t>Budowa zbiorników retencyjnych</t>
  </si>
  <si>
    <t>umocnienie skarp i dna zbiornika płytami betonowymi typu JOMB na geowłókninie i podsypce piaskowej</t>
  </si>
  <si>
    <t>wykonanie nasypu wału ziemnego i dna bezodpływowego zbiornika na wody opadowe</t>
  </si>
  <si>
    <t>wykonanie rowu umocnionego brukiem</t>
  </si>
  <si>
    <t>wykonanie ścieku skarpowego umocnionego brukiem</t>
  </si>
  <si>
    <t>wykonanie wylotu ścieku skarpowego umocnionego brukiem na teren - typ I (umocnionego narzutem kamiennym i płytami betonowymi typu MON)</t>
  </si>
  <si>
    <t>wykonanie wylotu ścieku skarpowego umocnionego brukiem do rzeki przez ściankę szczelną - typ II (umocnionego  płytą betonową z betonu C 25/30 i narzutem kamiennym w rejonie grodzic)</t>
  </si>
  <si>
    <t>wykonanie wylotu ścieku skarpowego umocnionego brukiem do rzeki - typ III (umocnionego   narzutem kamiennym)</t>
  </si>
  <si>
    <t>wykonanie wylotu ścieku skarpowego umocnionego brukiem do rowu drogowego - typ IV</t>
  </si>
  <si>
    <t xml:space="preserve">wykonanie wylotu ścieku skarpowego umocnionego prefabrykatami trapezowymi do rowu drogowego - typ V </t>
  </si>
  <si>
    <t>wykonanie ścieku skarpowego umocnionego prefabrykatami trapezowymi</t>
  </si>
  <si>
    <t>wykonanie studni połączeniowych fi 1200 mm</t>
  </si>
  <si>
    <t>wykonanie wylotów kolektorów fi 200 mm do ścieku skarpowego umocnionego prefabrykatami trapezowymi</t>
  </si>
  <si>
    <t>zdjęcie humusu śr. gr. 40 cm</t>
  </si>
  <si>
    <t>ułożenie nawierzchni z  betonowej kostki brukowej gr. 8 cm na podsypce cementowo - piaskowej 3 cm  (plac dla obsługi wału przeciwpowodziowego i zjazdy)</t>
  </si>
  <si>
    <t>humusowanie wału ziemnego gr. 15 cm</t>
  </si>
  <si>
    <t xml:space="preserve">ułożenie płytek wskaźnikowych dla osób niewidomych i słabowidzących </t>
  </si>
  <si>
    <t>usunięcie drzew o średnicy pnia od 5 do 85 cm</t>
  </si>
  <si>
    <t>usunięcie karp</t>
  </si>
  <si>
    <t xml:space="preserve">Rozbudowa drogi wraz z budową mostu przez rzekę Jeziorkę w miejscowości Obórki (gmina Konstancin-Jeziorna) w ciągu drogi powiatowej nr 2801W </t>
  </si>
  <si>
    <t>Wykonanie projektu organizacji ruchu na czas budowy wraz z instalacją wszystkich niezbędznych urządzeń bezpieczeństwa i kontroli ruchu</t>
  </si>
  <si>
    <t>Usunięcie po zakończeniu robót urządzeń bezpieczeństwa i kontroli ruchu na czas budowy</t>
  </si>
  <si>
    <t>stabilizacja granic pasa drogowego</t>
  </si>
  <si>
    <t>przeniesienie istniejących tablic informacyjnych</t>
  </si>
  <si>
    <t>rozbiórka ogrodzeń</t>
  </si>
  <si>
    <t>rozbiórka barier stalowych</t>
  </si>
  <si>
    <t>wykonanie warstwy ulepszonego podłoża z gruntu
stabilizowanego spoiwem hydraulicznym C0.4/1.5  grubości 15 cm  (chodniki, ścieżki rowerowe i zjazdy)</t>
  </si>
  <si>
    <t>wykonanie warstwy ulepszonego podłoża z gruntu
stabilizowanego spoiwem hydraulicznym C0.4/1.5 grubości 25 cm  (jezdnie)</t>
  </si>
  <si>
    <t>Podbudowa zasadnicza C5/6, pomocnicza C5/6 i ulepszone podłoże C3/4 (warstwa mrozoochronna) z mieszanki związanej spoiwem hydraulicznym</t>
  </si>
  <si>
    <t>D.04.05.02</t>
  </si>
  <si>
    <t>D.05.03.05A</t>
  </si>
  <si>
    <t>D.05.03.05/B</t>
  </si>
  <si>
    <t>D.05.03.30</t>
  </si>
  <si>
    <t>Połaczenie nowej konstrukcji nawierzchni z nawierzchnią istniejącą</t>
  </si>
  <si>
    <t>wykonanie połaczenia nowej konstrukcji nawierzchni z nawierzchnią istniejącą</t>
  </si>
  <si>
    <t>D.07.06.01A</t>
  </si>
  <si>
    <t>wykonanie ogrodzeń posesji</t>
  </si>
  <si>
    <t>Ogrodzenia posesji</t>
  </si>
  <si>
    <t>D.08.05.01</t>
  </si>
  <si>
    <t>Ścieki uliczne</t>
  </si>
  <si>
    <t>D.08.05.06</t>
  </si>
  <si>
    <t>Odwodnienie liniowe</t>
  </si>
  <si>
    <t>Wzmocnienie podłoża georusztem i geokratą</t>
  </si>
  <si>
    <t>wykonanie wzmocnienia podłoża georusztem i geokratą</t>
  </si>
  <si>
    <t>D.10.10.01</t>
  </si>
  <si>
    <t>X</t>
  </si>
  <si>
    <t>Przebudowa gazociągu</t>
  </si>
  <si>
    <t>Ulepszone podłoże z gruntu związanego spoiwem hydraulicznym C0.4/1.5</t>
  </si>
  <si>
    <t xml:space="preserve"> </t>
  </si>
  <si>
    <t>M.11.00.00</t>
  </si>
  <si>
    <t xml:space="preserve"> - ścianka szczelna z grodzic typu G62 za podporą nr 1 - tracona</t>
  </si>
  <si>
    <t xml:space="preserve"> - ścianka szczelna z grodzic typu G62 za podporą nr 2 - wyciągana</t>
  </si>
  <si>
    <t>M.11.05.00</t>
  </si>
  <si>
    <t xml:space="preserve"> Pale fundamentowe typu CFA</t>
  </si>
  <si>
    <t>M.11.05.02</t>
  </si>
  <si>
    <r>
      <t xml:space="preserve">Wykonanie pali formowanych świdrem ciągłym (CFA) o średnicy </t>
    </r>
    <r>
      <rPr>
        <b/>
        <sz val="8"/>
        <rFont val="Symbol"/>
        <family val="1"/>
        <charset val="2"/>
      </rPr>
      <t>f</t>
    </r>
    <r>
      <rPr>
        <b/>
        <sz val="8"/>
        <rFont val="Arial CE"/>
        <family val="2"/>
        <charset val="238"/>
      </rPr>
      <t xml:space="preserve"> 80 cm</t>
    </r>
  </si>
  <si>
    <t xml:space="preserve"> - długość 10,0 m</t>
  </si>
  <si>
    <t>M.11.05.06</t>
  </si>
  <si>
    <r>
      <t xml:space="preserve"> Próbne obciążenie pala </t>
    </r>
    <r>
      <rPr>
        <b/>
        <sz val="8"/>
        <rFont val="Symbol"/>
        <family val="1"/>
        <charset val="2"/>
      </rPr>
      <t>f</t>
    </r>
    <r>
      <rPr>
        <b/>
        <sz val="8"/>
        <rFont val="Arial CE"/>
        <family val="2"/>
        <charset val="238"/>
      </rPr>
      <t xml:space="preserve"> 80 cm</t>
    </r>
  </si>
  <si>
    <t>M.12.00.00</t>
  </si>
  <si>
    <t xml:space="preserve"> - zabudowy chodnikowe  </t>
  </si>
  <si>
    <t xml:space="preserve"> - kotwa talerzowa (masa ok. 8,6 kg)</t>
  </si>
  <si>
    <t>M.13.00.00</t>
  </si>
  <si>
    <r>
      <t xml:space="preserve">Beton podpór w elementach o grubości </t>
    </r>
    <r>
      <rPr>
        <b/>
        <u/>
        <sz val="8"/>
        <rFont val="Arial CE"/>
        <family val="2"/>
        <charset val="238"/>
      </rPr>
      <t>&gt;</t>
    </r>
    <r>
      <rPr>
        <b/>
        <sz val="8"/>
        <rFont val="Arial CE"/>
        <family val="2"/>
        <charset val="238"/>
      </rPr>
      <t xml:space="preserve"> 60 cm </t>
    </r>
  </si>
  <si>
    <t xml:space="preserve">Beton ustroju niosącego w elementach o grubości &lt; 60 cm </t>
  </si>
  <si>
    <t>- beton C35/45, płyta pomostu ustroju zespolonego</t>
  </si>
  <si>
    <t>- beton wyrównawczy C12/15 grubości 10-15 cm</t>
  </si>
  <si>
    <t>Montaż prefabrykowanych desek gzymsowych L=1,0m</t>
  </si>
  <si>
    <t>M.14.00.00</t>
  </si>
  <si>
    <t>M.14.01.02</t>
  </si>
  <si>
    <t>Konstrukcje stalowe ze stali S355</t>
  </si>
  <si>
    <t>- wykonanie i montaż konstrukcji stalowej mostu</t>
  </si>
  <si>
    <t>M.14.01.04</t>
  </si>
  <si>
    <t>Elementy stalowe ustroju niosącego - łączniki zespolenia</t>
  </si>
  <si>
    <r>
      <t xml:space="preserve">- wykonanie i montaż bolcowych łączników zespalających o średnicy </t>
    </r>
    <r>
      <rPr>
        <b/>
        <sz val="8"/>
        <rFont val="Symbol"/>
        <family val="1"/>
        <charset val="2"/>
      </rPr>
      <t>f</t>
    </r>
    <r>
      <rPr>
        <b/>
        <sz val="8"/>
        <rFont val="Arial"/>
        <family val="2"/>
        <charset val="238"/>
      </rPr>
      <t xml:space="preserve"> 22 mm i długości 150 - 200 mm</t>
    </r>
  </si>
  <si>
    <t>M.14.01.06</t>
  </si>
  <si>
    <t>Cięgna prętowe wysokiej wytrzymałości</t>
  </si>
  <si>
    <r>
      <t xml:space="preserve">- wykonanie, montaż i regulacja cięgien prętowych o wytrzymałości 460 MPa i średnicy </t>
    </r>
    <r>
      <rPr>
        <b/>
        <sz val="8"/>
        <rFont val="Symbol"/>
        <family val="1"/>
        <charset val="2"/>
      </rPr>
      <t>f</t>
    </r>
    <r>
      <rPr>
        <b/>
        <sz val="8"/>
        <rFont val="Arial"/>
        <family val="2"/>
        <charset val="238"/>
      </rPr>
      <t xml:space="preserve"> 56 mm wraz z zakotwieniami, osłonami i zabezpieczeniem antykorozyjnym</t>
    </r>
  </si>
  <si>
    <r>
      <t xml:space="preserve">- wykonanie powłok malarskich na powierzchniach niemetalizowanych o łącznej grubości w stanie suchym 240 </t>
    </r>
    <r>
      <rPr>
        <b/>
        <sz val="8"/>
        <rFont val="Symbol"/>
        <family val="1"/>
        <charset val="2"/>
      </rPr>
      <t>m</t>
    </r>
    <r>
      <rPr>
        <b/>
        <sz val="8"/>
        <rFont val="Arial"/>
        <family val="2"/>
        <charset val="238"/>
      </rPr>
      <t>m</t>
    </r>
  </si>
  <si>
    <r>
      <t xml:space="preserve">- wykonanie warstwy sczepnej na powierzchniach stykających się z betonem o grubości 40 </t>
    </r>
    <r>
      <rPr>
        <b/>
        <sz val="8"/>
        <rFont val="Symbol"/>
        <family val="1"/>
        <charset val="2"/>
      </rPr>
      <t>m</t>
    </r>
    <r>
      <rPr>
        <b/>
        <sz val="8"/>
        <rFont val="Arial"/>
        <family val="2"/>
        <charset val="238"/>
      </rPr>
      <t>m</t>
    </r>
  </si>
  <si>
    <t>M.15.00.00</t>
  </si>
  <si>
    <t>Nawierzchnia z asfaltu twardolanego (warstwa wiążąca 5,0 cm)</t>
  </si>
  <si>
    <t>Nawierzchnia z mieszanki grysowo - mastyksowej (warstwa ścieralna grubości 4,5 cm)</t>
  </si>
  <si>
    <r>
      <t xml:space="preserve"> - przykanalik </t>
    </r>
    <r>
      <rPr>
        <b/>
        <sz val="8"/>
        <rFont val="Symbol"/>
        <family val="1"/>
        <charset val="2"/>
      </rPr>
      <t xml:space="preserve">f </t>
    </r>
    <r>
      <rPr>
        <b/>
        <sz val="8"/>
        <rFont val="Arial"/>
        <family val="2"/>
        <charset val="238"/>
      </rPr>
      <t>200</t>
    </r>
    <r>
      <rPr>
        <b/>
        <sz val="8"/>
        <rFont val="Arial CE"/>
        <family val="2"/>
        <charset val="238"/>
      </rPr>
      <t xml:space="preserve"> mm</t>
    </r>
  </si>
  <si>
    <r>
      <t xml:space="preserve"> - rury osłonowe </t>
    </r>
    <r>
      <rPr>
        <b/>
        <sz val="8"/>
        <color indexed="8"/>
        <rFont val="Symbol"/>
        <family val="1"/>
        <charset val="2"/>
      </rPr>
      <t>f 3</t>
    </r>
    <r>
      <rPr>
        <b/>
        <sz val="8"/>
        <color indexed="8"/>
        <rFont val="Arial"/>
        <family val="2"/>
        <charset val="238"/>
      </rPr>
      <t>00</t>
    </r>
    <r>
      <rPr>
        <b/>
        <sz val="8"/>
        <color indexed="8"/>
        <rFont val="Arial CE"/>
        <family val="2"/>
        <charset val="238"/>
      </rPr>
      <t xml:space="preserve"> mm</t>
    </r>
  </si>
  <si>
    <t>Odwodnienie izolacji płyty pomostu</t>
  </si>
  <si>
    <t>M.17.00.00</t>
  </si>
  <si>
    <t xml:space="preserve"> - jednokierunkowe - nośność charakterystyczna N max =3300 kN</t>
  </si>
  <si>
    <t xml:space="preserve"> - wielokierunkowe - nośność charakterystyczna N max =3300 kN</t>
  </si>
  <si>
    <t xml:space="preserve"> - stałe - nośność charakterystyczna N max =3300 kN</t>
  </si>
  <si>
    <t>M.18.00.00</t>
  </si>
  <si>
    <r>
      <t xml:space="preserve"> - dylatacja D1;  u = </t>
    </r>
    <r>
      <rPr>
        <b/>
        <u/>
        <sz val="8"/>
        <rFont val="Arial CE"/>
        <family val="2"/>
        <charset val="238"/>
      </rPr>
      <t>+</t>
    </r>
    <r>
      <rPr>
        <b/>
        <sz val="8"/>
        <rFont val="Arial CE"/>
        <family val="2"/>
        <charset val="238"/>
      </rPr>
      <t xml:space="preserve"> 40 mm</t>
    </r>
  </si>
  <si>
    <r>
      <t xml:space="preserve"> - dylatacja D2;  u = </t>
    </r>
    <r>
      <rPr>
        <b/>
        <u/>
        <sz val="8"/>
        <rFont val="Arial CE"/>
        <family val="2"/>
        <charset val="238"/>
      </rPr>
      <t>+</t>
    </r>
    <r>
      <rPr>
        <b/>
        <sz val="8"/>
        <rFont val="Arial CE"/>
        <family val="2"/>
        <charset val="238"/>
      </rPr>
      <t xml:space="preserve"> 20 mm</t>
    </r>
  </si>
  <si>
    <t>M.19.00.00</t>
  </si>
  <si>
    <t>- krawężnik mostowy 20x20 cm</t>
  </si>
  <si>
    <t>- bariery ochronne stalowe o parametrach H2W4</t>
  </si>
  <si>
    <t xml:space="preserve"> - balustrada stalowa szczeblinkowa na obiekcie (H=1,2 m) m=38 kg/m</t>
  </si>
  <si>
    <t xml:space="preserve"> - balustrada stalowa szczeblinkowa poza obiektem (H=1,2 m) m=25 kg/m zakotwiona w fundamentach betonowych </t>
  </si>
  <si>
    <t>M.20.00.00</t>
  </si>
  <si>
    <r>
      <t xml:space="preserve"> - montaż podparć gazociągu</t>
    </r>
    <r>
      <rPr>
        <b/>
        <sz val="8"/>
        <rFont val="Arial CE"/>
        <family val="2"/>
        <charset val="238"/>
      </rPr>
      <t xml:space="preserve"> </t>
    </r>
  </si>
  <si>
    <t xml:space="preserve"> - montaż łączników i kotew wklejanych </t>
  </si>
  <si>
    <t xml:space="preserve"> - montaż przepustów rurowych dla przepuszczenia odwodnienia i drenażu</t>
  </si>
  <si>
    <t>Umocnienie nasypów i stożków przy obiektach</t>
  </si>
  <si>
    <t xml:space="preserve"> - umocnienie drobnowymiarowymi elementami betonowymi</t>
  </si>
  <si>
    <t>- wykonanie prefabrykowanych schodów dla obsługi wraz z balustradą</t>
  </si>
  <si>
    <t>- dojścia do schodów z kostki betonowej gr. 8 cm na podsypce cem.-piaskowej</t>
  </si>
  <si>
    <t xml:space="preserve"> - powłoka z minimalną zdolnością pokrywania zarysowań - podpory</t>
  </si>
  <si>
    <t xml:space="preserve"> - powłoka z minimalną zdolnością pokrywania zarysowań - płyta pomostu</t>
  </si>
  <si>
    <t>Roboty regulacyjne na ciekach wodnych</t>
  </si>
  <si>
    <t>M.20.04.02</t>
  </si>
  <si>
    <t>Umocnienie skarp i koryta cieków wodnych</t>
  </si>
  <si>
    <t>- roboty ziemne dla przygotowania brzegów rzeki pod lokalne naprawy i umocnienia</t>
  </si>
  <si>
    <t>- umocnienie brzegu prawego ścianką szczelną stalową typu G62</t>
  </si>
  <si>
    <t>- wykonanie narzutu kamiennego w płotkach</t>
  </si>
  <si>
    <t>- napraw uszkodzeń lewego brzegu rzeki narzutem kamiennym</t>
  </si>
  <si>
    <t>- odtworzenie umocnienia skarp cieku płytami eko na podkładzie z geowłókniny</t>
  </si>
  <si>
    <t>Próbne obciążenia obiektu</t>
  </si>
  <si>
    <t>M.20.15.00</t>
  </si>
  <si>
    <t>Roboty pomocnicze</t>
  </si>
  <si>
    <t>M.20.15.01</t>
  </si>
  <si>
    <t>Budowa i rozbiórka tymczasowej kładki dla pieszych</t>
  </si>
  <si>
    <t>- wykonanie i rozbiórka podpór pośrednich kładki z pali stalowych o średnicy 508/10</t>
  </si>
  <si>
    <t>- wbicie ścianek szczelnych z grodzic typu G62 na dojściach do kładki i ich usunięcie po zakończeniu robót</t>
  </si>
  <si>
    <t>- wykonanie nasypów w ścianach szczelnych z grodzic na dojściach do kładki i ich usunięcie po zakończeniu robót</t>
  </si>
  <si>
    <t>- wykonanie i rozbiórka podpór skrajnych kładki z płyt drogowych</t>
  </si>
  <si>
    <t>- wykonanie nawierzchni na dojściach do kładki z tłucznia grubości 10 cm na podsypce piaskowej grubości 5 cm</t>
  </si>
  <si>
    <t>- montaż i demontaż łożysk elastomerowych o nośności charakterystycznej 120 kN</t>
  </si>
  <si>
    <t>- montaż i demontaż ustroju niosącego kładki z dźwigarów walcowanych typu HEB 500</t>
  </si>
  <si>
    <t xml:space="preserve">- montaż i demontaż pomostu drewnianego </t>
  </si>
  <si>
    <t>- montaż i demontaż balustrad stalowych o wysokości 1,20 m</t>
  </si>
  <si>
    <t>- wykonanie elementów umożliwiających tymczasowe podwieszenie przewodu gazowego</t>
  </si>
  <si>
    <t xml:space="preserve"> - wykonanie wygrodzeń typu U-12a H=1,2 m na dojściach do kładki</t>
  </si>
  <si>
    <t>M.20.21.00</t>
  </si>
  <si>
    <t>Roboty rozbiórkowe</t>
  </si>
  <si>
    <t>M.20.21.01</t>
  </si>
  <si>
    <t>Rozbiórka konstrukcji betonowych i żelbetowych</t>
  </si>
  <si>
    <t>- rozbiórka ław fundamentowych</t>
  </si>
  <si>
    <t>- rozbiórka podpór</t>
  </si>
  <si>
    <t>- rozbiórka płyty pomostu</t>
  </si>
  <si>
    <t>- rozbiórka kap chodnikowych</t>
  </si>
  <si>
    <t>- rozbiórka krawężników betonowych</t>
  </si>
  <si>
    <t>M.20.21.03</t>
  </si>
  <si>
    <t xml:space="preserve">Rozbiórka nawierzchni </t>
  </si>
  <si>
    <t>- rozbiórka nawierzchni z kostki granitowej na jezdni na moście</t>
  </si>
  <si>
    <t>- rozbiórka nawierzchni bitumicznej na jezdni w obrębie skrzydeł przyczółków</t>
  </si>
  <si>
    <t>- rozbiórka podbudowy pod kostką granitową wraz z izolacją</t>
  </si>
  <si>
    <t>M.20.21.05</t>
  </si>
  <si>
    <t>Rozbiórka elementów wyposażenia i bezpieczeństwa ruchu</t>
  </si>
  <si>
    <t>- rozbiórka balustrad stalowych ze słupkami betonowymi</t>
  </si>
  <si>
    <t>- rozbiórka łożysk</t>
  </si>
  <si>
    <t>- rozbiórka dylatacji</t>
  </si>
  <si>
    <t>RAZEM NETTO</t>
  </si>
  <si>
    <t>---</t>
  </si>
  <si>
    <t>Sumę Kosztorysu Nr 4 przenieść do Zestawienia zbiorczego</t>
  </si>
  <si>
    <t>ROBOTY MOSTOWE</t>
  </si>
  <si>
    <t>oznakowanie poziome grubowarstwowe</t>
  </si>
  <si>
    <t>RAZEM NETTO:</t>
  </si>
  <si>
    <t>usunięcie krzewów i podrostu roślinnego</t>
  </si>
  <si>
    <t>KOSZTORYS OFERTOWY NR 1 - WYMAGANIA OGÓLNE</t>
  </si>
  <si>
    <t>KOSZTORYS OFERTOWY NR 2 - ROBOTY DROGOWE</t>
  </si>
  <si>
    <t>KOSZTORYS OFERTOWY NR 3 - ROBOTY MOSTOWE</t>
  </si>
  <si>
    <t>KOSZTORYS OFERTOWY NR 4 - URZĄDZENIA OBCE</t>
  </si>
  <si>
    <t>KOSZTORYS OFERTOWY - ZESTAWIENIE ZBIORCZE</t>
  </si>
  <si>
    <t>słownie:</t>
  </si>
  <si>
    <t>D.01.04.01</t>
  </si>
  <si>
    <t>PRZEBUDOWA I BUDOWA SIECI GAZOWYCH</t>
  </si>
  <si>
    <t>Kosztorys wypełnić na podstawie kosztorysu szczegółowego (zał.G1)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</si>
</sst>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 ;[Red]\-#,##0\ "/>
    <numFmt numFmtId="165" formatCode="#,##0.00_ ;[Red]\-#,##0.00\ "/>
    <numFmt numFmtId="166" formatCode="#,##0&quot; F&quot;_);[Red]\(#,##0&quot; F)&quot;"/>
    <numFmt numFmtId="167" formatCode="#,##0.00&quot; F&quot;_);[Red]\(#,##0.00&quot; F)&quot;"/>
    <numFmt numFmtId="168" formatCode="#,##0.00\ _z_ł"/>
    <numFmt numFmtId="169" formatCode="#,##0.0"/>
    <numFmt numFmtId="170" formatCode="_-* #,##0.00&quot; zł&quot;_-;\-* #,##0.00&quot; zł&quot;_-;_-* \-??&quot; zł&quot;_-;_-@_-"/>
    <numFmt numFmtId="171" formatCode="0.0"/>
    <numFmt numFmtId="172" formatCode="&quot; zł&quot;#,##0.00\ ;[Red]&quot;( zł&quot;#,##0.00\)"/>
  </numFmts>
  <fonts count="63">
    <font>
      <sz val="10"/>
      <name val="Arial CE"/>
      <family val="2"/>
      <charset val="238"/>
    </font>
    <font>
      <sz val="10"/>
      <name val="Helv"/>
      <family val="2"/>
      <charset val="238"/>
    </font>
    <font>
      <sz val="10"/>
      <name val="Helv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sz val="12"/>
      <name val="Times New Roman"/>
      <family val="1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Symbol"/>
      <family val="1"/>
      <charset val="2"/>
    </font>
    <font>
      <b/>
      <sz val="8"/>
      <name val="Arial"/>
      <family val="2"/>
      <charset val="238"/>
    </font>
    <font>
      <b/>
      <u/>
      <sz val="8"/>
      <name val="Arial CE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MS Sans Serif"/>
      <family val="2"/>
      <charset val="238"/>
    </font>
    <font>
      <sz val="10"/>
      <color rgb="FF0070C0"/>
      <name val="Arial"/>
      <family val="2"/>
      <charset val="238"/>
    </font>
    <font>
      <sz val="10"/>
      <color rgb="FF0070C0"/>
      <name val="Arial CE"/>
      <family val="2"/>
      <charset val="238"/>
    </font>
    <font>
      <b/>
      <sz val="14"/>
      <name val="Arial"/>
      <family val="2"/>
      <charset val="238"/>
    </font>
    <font>
      <sz val="10"/>
      <color indexed="14"/>
      <name val="Arial CE"/>
      <family val="2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Arial"/>
      <family val="2"/>
      <charset val="238"/>
    </font>
    <font>
      <b/>
      <sz val="8"/>
      <color indexed="8"/>
      <name val="Arial CE"/>
      <family val="2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22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7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</borders>
  <cellStyleXfs count="64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164" fontId="40" fillId="0" borderId="0" applyFill="0" applyBorder="0" applyAlignment="0" applyProtection="0"/>
    <xf numFmtId="165" fontId="40" fillId="0" borderId="0" applyFill="0" applyBorder="0" applyAlignment="0" applyProtection="0"/>
    <xf numFmtId="166" fontId="40" fillId="0" borderId="0" applyFill="0" applyBorder="0" applyAlignment="0" applyProtection="0"/>
    <xf numFmtId="167" fontId="40" fillId="0" borderId="0" applyFill="0" applyBorder="0" applyAlignment="0" applyProtection="0"/>
    <xf numFmtId="0" fontId="5" fillId="7" borderId="1" applyNumberFormat="0" applyAlignment="0" applyProtection="0"/>
    <xf numFmtId="0" fontId="6" fillId="15" borderId="2" applyNumberFormat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/>
    <xf numFmtId="0" fontId="1" fillId="0" borderId="0"/>
    <xf numFmtId="0" fontId="45" fillId="0" borderId="0"/>
    <xf numFmtId="0" fontId="15" fillId="15" borderId="1" applyNumberFormat="0" applyAlignment="0" applyProtection="0"/>
    <xf numFmtId="0" fontId="1" fillId="0" borderId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4" borderId="9" applyNumberFormat="0" applyAlignment="0" applyProtection="0"/>
    <xf numFmtId="170" fontId="40" fillId="0" borderId="0" applyFill="0" applyBorder="0" applyAlignment="0" applyProtection="0"/>
    <xf numFmtId="0" fontId="19" fillId="17" borderId="0" applyNumberFormat="0" applyBorder="0" applyAlignment="0" applyProtection="0"/>
    <xf numFmtId="0" fontId="48" fillId="0" borderId="0"/>
    <xf numFmtId="172" fontId="48" fillId="0" borderId="0" applyFill="0" applyBorder="0" applyAlignment="0" applyProtection="0"/>
    <xf numFmtId="0" fontId="4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</cellStyleXfs>
  <cellXfs count="456">
    <xf numFmtId="0" fontId="0" fillId="0" borderId="0" xfId="0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3" fontId="20" fillId="0" borderId="0" xfId="0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applyFont="1"/>
    <xf numFmtId="0" fontId="26" fillId="18" borderId="10" xfId="0" applyFont="1" applyFill="1" applyBorder="1" applyAlignment="1" applyProtection="1">
      <alignment horizontal="center" vertical="center" wrapText="1"/>
      <protection locked="0"/>
    </xf>
    <xf numFmtId="3" fontId="26" fillId="18" borderId="11" xfId="0" applyNumberFormat="1" applyFont="1" applyFill="1" applyBorder="1" applyAlignment="1" applyProtection="1">
      <alignment horizontal="center" vertical="center" wrapText="1"/>
      <protection locked="0"/>
    </xf>
    <xf numFmtId="0" fontId="28" fillId="18" borderId="12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8" fillId="18" borderId="14" xfId="0" applyFont="1" applyFill="1" applyBorder="1" applyAlignment="1">
      <alignment horizontal="center" vertical="center"/>
    </xf>
    <xf numFmtId="0" fontId="28" fillId="18" borderId="15" xfId="0" applyFont="1" applyFill="1" applyBorder="1" applyAlignment="1">
      <alignment horizontal="center" vertical="center"/>
    </xf>
    <xf numFmtId="3" fontId="28" fillId="18" borderId="14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/>
    </xf>
    <xf numFmtId="0" fontId="26" fillId="18" borderId="18" xfId="0" applyFont="1" applyFill="1" applyBorder="1" applyAlignment="1">
      <alignment horizontal="center" vertical="center"/>
    </xf>
    <xf numFmtId="0" fontId="26" fillId="18" borderId="19" xfId="0" applyFont="1" applyFill="1" applyBorder="1" applyAlignment="1">
      <alignment horizontal="center" vertical="center"/>
    </xf>
    <xf numFmtId="0" fontId="26" fillId="18" borderId="17" xfId="0" applyFont="1" applyFill="1" applyBorder="1" applyAlignment="1">
      <alignment vertical="center"/>
    </xf>
    <xf numFmtId="0" fontId="14" fillId="18" borderId="19" xfId="0" applyFont="1" applyFill="1" applyBorder="1" applyAlignment="1">
      <alignment horizontal="center" vertical="center"/>
    </xf>
    <xf numFmtId="4" fontId="14" fillId="18" borderId="19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49" fontId="23" fillId="0" borderId="17" xfId="0" applyNumberFormat="1" applyFont="1" applyFill="1" applyBorder="1" applyAlignment="1">
      <alignment horizontal="left" vertical="center" wrapText="1"/>
    </xf>
    <xf numFmtId="4" fontId="23" fillId="0" borderId="17" xfId="0" applyNumberFormat="1" applyFont="1" applyBorder="1" applyAlignment="1">
      <alignment horizontal="center" vertical="center"/>
    </xf>
    <xf numFmtId="168" fontId="23" fillId="0" borderId="17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right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Border="1"/>
    <xf numFmtId="49" fontId="24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right" vertical="center"/>
    </xf>
    <xf numFmtId="4" fontId="24" fillId="0" borderId="0" xfId="0" applyNumberFormat="1" applyFont="1" applyFill="1" applyBorder="1" applyAlignment="1">
      <alignment horizontal="right"/>
    </xf>
    <xf numFmtId="4" fontId="2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4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2" fillId="18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3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right" vertical="center" wrapText="1"/>
    </xf>
    <xf numFmtId="3" fontId="30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vertical="center" wrapText="1"/>
    </xf>
    <xf numFmtId="2" fontId="30" fillId="0" borderId="0" xfId="0" applyNumberFormat="1" applyFont="1" applyFill="1" applyBorder="1" applyAlignment="1">
      <alignment vertical="center" wrapText="1"/>
    </xf>
    <xf numFmtId="0" fontId="27" fillId="18" borderId="0" xfId="0" applyFont="1" applyFill="1" applyBorder="1" applyAlignment="1">
      <alignment horizontal="center" vertical="center" wrapText="1"/>
    </xf>
    <xf numFmtId="0" fontId="27" fillId="18" borderId="0" xfId="0" applyFont="1" applyFill="1" applyBorder="1" applyAlignment="1">
      <alignment vertical="center" wrapText="1"/>
    </xf>
    <xf numFmtId="3" fontId="27" fillId="18" borderId="0" xfId="0" applyNumberFormat="1" applyFont="1" applyFill="1" applyBorder="1" applyAlignment="1">
      <alignment horizontal="center" vertical="center" wrapText="1"/>
    </xf>
    <xf numFmtId="4" fontId="32" fillId="18" borderId="0" xfId="0" applyNumberFormat="1" applyFont="1" applyFill="1" applyBorder="1" applyAlignment="1">
      <alignment horizontal="right" vertical="center" wrapText="1"/>
    </xf>
    <xf numFmtId="3" fontId="32" fillId="18" borderId="0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vertical="center" wrapText="1"/>
    </xf>
    <xf numFmtId="4" fontId="27" fillId="18" borderId="0" xfId="0" applyNumberFormat="1" applyFont="1" applyFill="1" applyBorder="1" applyAlignment="1">
      <alignment horizontal="center" vertical="center" wrapText="1"/>
    </xf>
    <xf numFmtId="0" fontId="32" fillId="18" borderId="0" xfId="0" applyFont="1" applyFill="1" applyBorder="1" applyAlignment="1">
      <alignment horizontal="center" vertical="top" wrapText="1"/>
    </xf>
    <xf numFmtId="4" fontId="32" fillId="18" borderId="0" xfId="0" applyNumberFormat="1" applyFont="1" applyFill="1" applyBorder="1" applyAlignment="1">
      <alignment horizontal="center" vertical="center" wrapText="1"/>
    </xf>
    <xf numFmtId="169" fontId="32" fillId="18" borderId="0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left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169" fontId="30" fillId="0" borderId="0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NumberFormat="1" applyFont="1" applyBorder="1" applyAlignment="1">
      <alignment horizontal="center" vertical="center" wrapText="1"/>
    </xf>
    <xf numFmtId="4" fontId="23" fillId="5" borderId="0" xfId="0" applyNumberFormat="1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49" fontId="30" fillId="5" borderId="0" xfId="0" applyNumberFormat="1" applyFont="1" applyFill="1" applyBorder="1" applyAlignment="1">
      <alignment horizontal="left" vertical="center" wrapText="1"/>
    </xf>
    <xf numFmtId="169" fontId="30" fillId="5" borderId="0" xfId="0" applyNumberFormat="1" applyFont="1" applyFill="1" applyBorder="1" applyAlignment="1">
      <alignment horizontal="center" vertical="center" wrapText="1"/>
    </xf>
    <xf numFmtId="4" fontId="30" fillId="5" borderId="0" xfId="0" applyNumberFormat="1" applyFont="1" applyFill="1" applyBorder="1" applyAlignment="1">
      <alignment horizontal="right" vertical="center" wrapText="1"/>
    </xf>
    <xf numFmtId="3" fontId="30" fillId="5" borderId="0" xfId="0" applyNumberFormat="1" applyFont="1" applyFill="1" applyBorder="1" applyAlignment="1">
      <alignment horizontal="right" vertical="center" wrapText="1"/>
    </xf>
    <xf numFmtId="49" fontId="30" fillId="0" borderId="0" xfId="0" applyNumberFormat="1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4" fontId="30" fillId="5" borderId="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/>
    </xf>
    <xf numFmtId="4" fontId="30" fillId="0" borderId="0" xfId="0" applyNumberFormat="1" applyFont="1" applyBorder="1" applyAlignment="1">
      <alignment horizontal="right" vertical="center"/>
    </xf>
    <xf numFmtId="3" fontId="30" fillId="0" borderId="0" xfId="0" applyNumberFormat="1" applyFont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6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/>
    </xf>
    <xf numFmtId="0" fontId="37" fillId="0" borderId="46" xfId="0" applyFont="1" applyBorder="1" applyAlignment="1">
      <alignment vertical="center"/>
    </xf>
    <xf numFmtId="0" fontId="37" fillId="0" borderId="24" xfId="0" applyFont="1" applyBorder="1" applyAlignment="1">
      <alignment vertical="center"/>
    </xf>
    <xf numFmtId="0" fontId="38" fillId="0" borderId="42" xfId="0" applyFont="1" applyBorder="1" applyAlignment="1">
      <alignment vertical="center" wrapText="1"/>
    </xf>
    <xf numFmtId="4" fontId="14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3" fontId="35" fillId="15" borderId="0" xfId="51" applyNumberFormat="1" applyFont="1" applyFill="1" applyBorder="1" applyAlignment="1" applyProtection="1">
      <alignment horizontal="righ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3" fontId="32" fillId="0" borderId="0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right" vertical="center" wrapText="1"/>
    </xf>
    <xf numFmtId="3" fontId="26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/>
    </xf>
    <xf numFmtId="1" fontId="14" fillId="0" borderId="0" xfId="0" applyNumberFormat="1" applyFont="1" applyFill="1" applyAlignment="1">
      <alignment vertical="center"/>
    </xf>
    <xf numFmtId="0" fontId="14" fillId="0" borderId="32" xfId="0" applyFont="1" applyFill="1" applyBorder="1" applyAlignment="1">
      <alignment horizontal="center" vertical="center" wrapText="1"/>
    </xf>
    <xf numFmtId="3" fontId="20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vertical="center"/>
    </xf>
    <xf numFmtId="3" fontId="49" fillId="0" borderId="0" xfId="0" applyNumberFormat="1" applyFont="1" applyFill="1" applyAlignment="1">
      <alignment horizontal="center" vertical="center" wrapText="1"/>
    </xf>
    <xf numFmtId="0" fontId="23" fillId="0" borderId="7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79" xfId="0" applyFont="1" applyFill="1" applyBorder="1" applyAlignment="1">
      <alignment vertical="center"/>
    </xf>
    <xf numFmtId="3" fontId="14" fillId="18" borderId="19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vertical="center"/>
    </xf>
    <xf numFmtId="0" fontId="14" fillId="5" borderId="3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vertical="center" wrapText="1"/>
    </xf>
    <xf numFmtId="0" fontId="14" fillId="0" borderId="68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vertical="center" wrapText="1"/>
    </xf>
    <xf numFmtId="0" fontId="14" fillId="0" borderId="45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vertical="center" wrapText="1"/>
    </xf>
    <xf numFmtId="0" fontId="14" fillId="0" borderId="46" xfId="0" applyFont="1" applyFill="1" applyBorder="1" applyAlignment="1">
      <alignment horizontal="center" vertical="center"/>
    </xf>
    <xf numFmtId="0" fontId="14" fillId="18" borderId="49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vertical="center"/>
    </xf>
    <xf numFmtId="0" fontId="14" fillId="5" borderId="5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vertical="center" wrapText="1"/>
    </xf>
    <xf numFmtId="0" fontId="14" fillId="0" borderId="47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vertical="center"/>
    </xf>
    <xf numFmtId="0" fontId="26" fillId="18" borderId="17" xfId="0" applyFont="1" applyFill="1" applyBorder="1" applyAlignment="1">
      <alignment horizontal="center" vertical="center"/>
    </xf>
    <xf numFmtId="0" fontId="26" fillId="18" borderId="19" xfId="0" applyFont="1" applyFill="1" applyBorder="1" applyAlignment="1">
      <alignment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vertical="center" wrapText="1"/>
    </xf>
    <xf numFmtId="3" fontId="14" fillId="5" borderId="37" xfId="0" applyNumberFormat="1" applyFont="1" applyFill="1" applyBorder="1" applyAlignment="1">
      <alignment horizontal="center" vertical="center" wrapText="1"/>
    </xf>
    <xf numFmtId="0" fontId="14" fillId="0" borderId="8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0" fontId="14" fillId="0" borderId="88" xfId="0" applyFont="1" applyFill="1" applyBorder="1" applyAlignment="1">
      <alignment vertical="center" wrapText="1"/>
    </xf>
    <xf numFmtId="0" fontId="14" fillId="0" borderId="42" xfId="0" applyFont="1" applyFill="1" applyBorder="1" applyAlignment="1">
      <alignment vertical="center" wrapText="1"/>
    </xf>
    <xf numFmtId="0" fontId="14" fillId="5" borderId="57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vertical="center" wrapText="1"/>
    </xf>
    <xf numFmtId="0" fontId="14" fillId="5" borderId="58" xfId="0" applyFont="1" applyFill="1" applyBorder="1" applyAlignment="1">
      <alignment horizontal="center" vertical="center"/>
    </xf>
    <xf numFmtId="2" fontId="14" fillId="0" borderId="24" xfId="0" applyNumberFormat="1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vertical="center" wrapText="1"/>
    </xf>
    <xf numFmtId="0" fontId="14" fillId="0" borderId="45" xfId="0" applyFont="1" applyFill="1" applyBorder="1" applyAlignment="1">
      <alignment vertical="center" wrapText="1"/>
    </xf>
    <xf numFmtId="0" fontId="14" fillId="0" borderId="62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vertical="center" wrapText="1"/>
    </xf>
    <xf numFmtId="0" fontId="14" fillId="5" borderId="44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4" fillId="5" borderId="86" xfId="0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 wrapText="1"/>
    </xf>
    <xf numFmtId="0" fontId="14" fillId="0" borderId="85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85" xfId="0" applyFont="1" applyFill="1" applyBorder="1" applyAlignment="1">
      <alignment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0" borderId="91" xfId="0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vertical="center" wrapText="1"/>
    </xf>
    <xf numFmtId="0" fontId="14" fillId="0" borderId="55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vertical="center"/>
    </xf>
    <xf numFmtId="0" fontId="14" fillId="0" borderId="9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 wrapText="1"/>
    </xf>
    <xf numFmtId="0" fontId="14" fillId="0" borderId="56" xfId="0" applyFont="1" applyFill="1" applyBorder="1" applyAlignment="1">
      <alignment horizontal="center" vertical="center"/>
    </xf>
    <xf numFmtId="0" fontId="26" fillId="19" borderId="98" xfId="0" applyFont="1" applyFill="1" applyBorder="1" applyAlignment="1">
      <alignment horizontal="center" vertical="center"/>
    </xf>
    <xf numFmtId="0" fontId="26" fillId="19" borderId="99" xfId="0" applyFont="1" applyFill="1" applyBorder="1" applyAlignment="1">
      <alignment horizontal="center" vertical="center"/>
    </xf>
    <xf numFmtId="0" fontId="26" fillId="19" borderId="100" xfId="0" applyFont="1" applyFill="1" applyBorder="1" applyAlignment="1">
      <alignment vertical="center" wrapText="1"/>
    </xf>
    <xf numFmtId="0" fontId="14" fillId="19" borderId="99" xfId="0" applyFont="1" applyFill="1" applyBorder="1" applyAlignment="1">
      <alignment horizontal="center" vertical="center"/>
    </xf>
    <xf numFmtId="3" fontId="14" fillId="19" borderId="100" xfId="0" applyNumberFormat="1" applyFont="1" applyFill="1" applyBorder="1" applyAlignment="1">
      <alignment horizontal="center" vertical="center" wrapText="1"/>
    </xf>
    <xf numFmtId="4" fontId="14" fillId="19" borderId="99" xfId="0" applyNumberFormat="1" applyFont="1" applyFill="1" applyBorder="1" applyAlignment="1">
      <alignment horizontal="center" vertical="center"/>
    </xf>
    <xf numFmtId="3" fontId="14" fillId="19" borderId="101" xfId="0" applyNumberFormat="1" applyFont="1" applyFill="1" applyBorder="1" applyAlignment="1">
      <alignment horizontal="center" vertical="center"/>
    </xf>
    <xf numFmtId="4" fontId="14" fillId="0" borderId="0" xfId="55" applyNumberFormat="1" applyFont="1" applyBorder="1" applyAlignment="1">
      <alignment horizontal="center" vertical="center"/>
    </xf>
    <xf numFmtId="0" fontId="14" fillId="0" borderId="0" xfId="55" applyFont="1" applyBorder="1"/>
    <xf numFmtId="0" fontId="40" fillId="0" borderId="0" xfId="53" applyNumberFormat="1" applyFont="1" applyFill="1" applyBorder="1" applyAlignment="1" applyProtection="1"/>
    <xf numFmtId="0" fontId="21" fillId="0" borderId="0" xfId="53" applyNumberFormat="1" applyFont="1" applyFill="1" applyBorder="1" applyAlignment="1" applyProtection="1">
      <alignment vertical="center"/>
    </xf>
    <xf numFmtId="0" fontId="40" fillId="0" borderId="0" xfId="53" applyNumberFormat="1" applyFont="1" applyFill="1" applyBorder="1" applyAlignment="1" applyProtection="1">
      <alignment vertical="center"/>
    </xf>
    <xf numFmtId="0" fontId="52" fillId="0" borderId="0" xfId="53" applyNumberFormat="1" applyFont="1" applyFill="1" applyBorder="1" applyAlignment="1" applyProtection="1">
      <alignment vertical="center"/>
    </xf>
    <xf numFmtId="0" fontId="39" fillId="0" borderId="0" xfId="53" applyNumberFormat="1" applyFont="1" applyFill="1" applyBorder="1" applyAlignment="1" applyProtection="1"/>
    <xf numFmtId="0" fontId="39" fillId="0" borderId="0" xfId="53" applyNumberFormat="1" applyFont="1" applyFill="1" applyBorder="1" applyAlignment="1" applyProtection="1">
      <alignment horizontal="right"/>
    </xf>
    <xf numFmtId="0" fontId="41" fillId="0" borderId="0" xfId="53" applyFont="1" applyBorder="1" applyAlignment="1">
      <alignment vertical="center" wrapText="1"/>
    </xf>
    <xf numFmtId="0" fontId="40" fillId="0" borderId="0" xfId="53" quotePrefix="1" applyNumberFormat="1" applyFont="1" applyFill="1" applyBorder="1" applyAlignment="1" applyProtection="1">
      <alignment vertical="center"/>
    </xf>
    <xf numFmtId="0" fontId="57" fillId="0" borderId="0" xfId="53" applyNumberFormat="1" applyFont="1" applyFill="1" applyBorder="1" applyAlignment="1" applyProtection="1">
      <alignment horizontal="center" vertical="center"/>
    </xf>
    <xf numFmtId="0" fontId="27" fillId="0" borderId="0" xfId="53" applyNumberFormat="1" applyFont="1" applyFill="1" applyBorder="1" applyAlignment="1" applyProtection="1">
      <alignment horizontal="left" vertical="center"/>
    </xf>
    <xf numFmtId="0" fontId="27" fillId="0" borderId="0" xfId="53" applyNumberFormat="1" applyFont="1" applyFill="1" applyBorder="1" applyAlignment="1" applyProtection="1">
      <alignment vertical="center"/>
    </xf>
    <xf numFmtId="0" fontId="27" fillId="0" borderId="0" xfId="53" applyNumberFormat="1" applyFont="1" applyFill="1" applyBorder="1" applyAlignment="1" applyProtection="1">
      <alignment horizontal="center" vertical="center"/>
    </xf>
    <xf numFmtId="4" fontId="27" fillId="0" borderId="0" xfId="53" applyNumberFormat="1" applyFont="1" applyFill="1" applyBorder="1" applyAlignment="1" applyProtection="1">
      <alignment horizontal="center" vertical="center"/>
    </xf>
    <xf numFmtId="4" fontId="33" fillId="0" borderId="0" xfId="53" applyNumberFormat="1" applyFont="1" applyFill="1" applyBorder="1" applyAlignment="1" applyProtection="1">
      <alignment horizontal="center" vertical="center"/>
    </xf>
    <xf numFmtId="4" fontId="56" fillId="0" borderId="0" xfId="53" applyNumberFormat="1" applyFont="1" applyFill="1" applyBorder="1" applyAlignment="1" applyProtection="1">
      <alignment horizontal="center" vertical="center"/>
    </xf>
    <xf numFmtId="0" fontId="40" fillId="15" borderId="0" xfId="53" applyFont="1" applyFill="1" applyBorder="1" applyAlignment="1">
      <alignment horizontal="center"/>
    </xf>
    <xf numFmtId="0" fontId="40" fillId="0" borderId="0" xfId="53" applyFont="1" applyBorder="1" applyAlignment="1">
      <alignment horizontal="left" vertical="center"/>
    </xf>
    <xf numFmtId="4" fontId="23" fillId="0" borderId="0" xfId="53" applyNumberFormat="1" applyFont="1" applyFill="1" applyBorder="1" applyAlignment="1" applyProtection="1">
      <alignment horizontal="center" vertical="center"/>
    </xf>
    <xf numFmtId="0" fontId="27" fillId="0" borderId="0" xfId="53" applyNumberFormat="1" applyFont="1" applyFill="1" applyBorder="1" applyAlignment="1" applyProtection="1">
      <alignment horizontal="right" vertical="center"/>
    </xf>
    <xf numFmtId="0" fontId="23" fillId="0" borderId="0" xfId="53" applyNumberFormat="1" applyFont="1" applyFill="1" applyBorder="1" applyAlignment="1" applyProtection="1">
      <alignment horizontal="center" vertical="center"/>
    </xf>
    <xf numFmtId="0" fontId="23" fillId="0" borderId="0" xfId="53" applyNumberFormat="1" applyFont="1" applyFill="1" applyBorder="1" applyAlignment="1" applyProtection="1"/>
    <xf numFmtId="0" fontId="23" fillId="0" borderId="0" xfId="53" applyNumberFormat="1" applyFont="1" applyFill="1" applyBorder="1" applyAlignment="1" applyProtection="1">
      <alignment vertical="center"/>
    </xf>
    <xf numFmtId="0" fontId="33" fillId="0" borderId="0" xfId="53" applyFont="1" applyAlignment="1">
      <alignment horizontal="center" vertical="center"/>
    </xf>
    <xf numFmtId="0" fontId="33" fillId="0" borderId="0" xfId="53" applyFont="1" applyAlignment="1">
      <alignment horizontal="left" vertical="center" wrapText="1"/>
    </xf>
    <xf numFmtId="0" fontId="27" fillId="0" borderId="0" xfId="53" applyNumberFormat="1" applyFont="1" applyFill="1" applyBorder="1" applyAlignment="1" applyProtection="1">
      <alignment horizontal="right"/>
    </xf>
    <xf numFmtId="3" fontId="58" fillId="0" borderId="0" xfId="53" applyNumberFormat="1" applyFont="1" applyFill="1" applyBorder="1" applyAlignment="1" applyProtection="1">
      <alignment vertical="center"/>
    </xf>
    <xf numFmtId="0" fontId="33" fillId="15" borderId="0" xfId="53" applyFont="1" applyFill="1" applyAlignment="1">
      <alignment horizontal="center"/>
    </xf>
    <xf numFmtId="0" fontId="33" fillId="0" borderId="0" xfId="53" applyFont="1" applyAlignment="1">
      <alignment horizontal="center" vertical="center" wrapText="1"/>
    </xf>
    <xf numFmtId="4" fontId="33" fillId="0" borderId="0" xfId="53" applyNumberFormat="1" applyFont="1" applyBorder="1" applyAlignment="1">
      <alignment horizontal="center" vertical="center"/>
    </xf>
    <xf numFmtId="0" fontId="33" fillId="0" borderId="0" xfId="53" applyFont="1" applyAlignment="1">
      <alignment horizontal="left" vertical="center"/>
    </xf>
    <xf numFmtId="0" fontId="33" fillId="0" borderId="0" xfId="53" applyFont="1" applyAlignment="1">
      <alignment horizontal="right"/>
    </xf>
    <xf numFmtId="0" fontId="33" fillId="0" borderId="0" xfId="53" applyFont="1" applyBorder="1" applyAlignment="1">
      <alignment horizont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7" xfId="0" applyFont="1" applyFill="1" applyBorder="1" applyAlignment="1">
      <alignment horizontal="center" vertical="center"/>
    </xf>
    <xf numFmtId="0" fontId="14" fillId="0" borderId="10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8" fillId="18" borderId="16" xfId="0" applyFont="1" applyFill="1" applyBorder="1" applyAlignment="1">
      <alignment horizontal="center" vertical="center"/>
    </xf>
    <xf numFmtId="0" fontId="51" fillId="0" borderId="0" xfId="0" applyFont="1"/>
    <xf numFmtId="0" fontId="14" fillId="18" borderId="20" xfId="0" applyFont="1" applyFill="1" applyBorder="1" applyAlignment="1">
      <alignment horizontal="center" vertical="center"/>
    </xf>
    <xf numFmtId="0" fontId="14" fillId="18" borderId="2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3" fontId="14" fillId="0" borderId="48" xfId="0" applyNumberFormat="1" applyFont="1" applyFill="1" applyBorder="1" applyAlignment="1">
      <alignment horizontal="center" vertical="center"/>
    </xf>
    <xf numFmtId="3" fontId="14" fillId="0" borderId="35" xfId="0" applyNumberFormat="1" applyFont="1" applyFill="1" applyBorder="1" applyAlignment="1">
      <alignment horizontal="center" vertical="center"/>
    </xf>
    <xf numFmtId="3" fontId="14" fillId="0" borderId="90" xfId="0" applyNumberFormat="1" applyFont="1" applyFill="1" applyBorder="1" applyAlignment="1">
      <alignment horizontal="center" vertical="center"/>
    </xf>
    <xf numFmtId="3" fontId="14" fillId="0" borderId="46" xfId="0" applyNumberFormat="1" applyFont="1" applyFill="1" applyBorder="1" applyAlignment="1">
      <alignment horizontal="center" vertical="center"/>
    </xf>
    <xf numFmtId="3" fontId="14" fillId="0" borderId="44" xfId="0" applyNumberFormat="1" applyFont="1" applyFill="1" applyBorder="1" applyAlignment="1">
      <alignment horizontal="center" vertical="center"/>
    </xf>
    <xf numFmtId="3" fontId="14" fillId="5" borderId="51" xfId="0" applyNumberFormat="1" applyFont="1" applyFill="1" applyBorder="1" applyAlignment="1">
      <alignment horizontal="center" vertical="center" wrapText="1"/>
    </xf>
    <xf numFmtId="3" fontId="14" fillId="0" borderId="95" xfId="0" applyNumberFormat="1" applyFont="1" applyFill="1" applyBorder="1" applyAlignment="1">
      <alignment horizontal="center" vertical="center"/>
    </xf>
    <xf numFmtId="3" fontId="14" fillId="0" borderId="24" xfId="0" applyNumberFormat="1" applyFont="1" applyFill="1" applyBorder="1" applyAlignment="1">
      <alignment horizontal="center" vertical="center"/>
    </xf>
    <xf numFmtId="3" fontId="14" fillId="0" borderId="42" xfId="0" applyNumberFormat="1" applyFont="1" applyFill="1" applyBorder="1" applyAlignment="1">
      <alignment horizontal="center" vertical="center"/>
    </xf>
    <xf numFmtId="3" fontId="14" fillId="0" borderId="47" xfId="0" applyNumberFormat="1" applyFont="1" applyFill="1" applyBorder="1" applyAlignment="1">
      <alignment horizontal="center" vertical="center"/>
    </xf>
    <xf numFmtId="3" fontId="14" fillId="0" borderId="63" xfId="0" applyNumberFormat="1" applyFont="1" applyFill="1" applyBorder="1" applyAlignment="1">
      <alignment horizontal="center" vertical="center"/>
    </xf>
    <xf numFmtId="3" fontId="14" fillId="5" borderId="23" xfId="0" applyNumberFormat="1" applyFont="1" applyFill="1" applyBorder="1" applyAlignment="1">
      <alignment horizontal="center" vertical="center" wrapText="1"/>
    </xf>
    <xf numFmtId="169" fontId="14" fillId="0" borderId="35" xfId="0" applyNumberFormat="1" applyFont="1" applyFill="1" applyBorder="1" applyAlignment="1">
      <alignment horizontal="center" vertical="center"/>
    </xf>
    <xf numFmtId="3" fontId="14" fillId="0" borderId="37" xfId="0" applyNumberFormat="1" applyFont="1" applyFill="1" applyBorder="1" applyAlignment="1">
      <alignment horizontal="center" vertical="center"/>
    </xf>
    <xf numFmtId="3" fontId="14" fillId="0" borderId="94" xfId="0" applyNumberFormat="1" applyFont="1" applyFill="1" applyBorder="1" applyAlignment="1">
      <alignment horizontal="center" vertical="center"/>
    </xf>
    <xf numFmtId="3" fontId="14" fillId="5" borderId="56" xfId="0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3" fontId="14" fillId="0" borderId="93" xfId="0" quotePrefix="1" applyNumberFormat="1" applyFont="1" applyFill="1" applyBorder="1" applyAlignment="1">
      <alignment horizontal="center" vertical="center"/>
    </xf>
    <xf numFmtId="4" fontId="14" fillId="0" borderId="35" xfId="0" applyNumberFormat="1" applyFont="1" applyFill="1" applyBorder="1" applyAlignment="1">
      <alignment horizontal="center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0" xfId="0" quotePrefix="1" applyNumberFormat="1" applyFont="1" applyFill="1" applyBorder="1" applyAlignment="1">
      <alignment horizontal="center" vertical="center"/>
    </xf>
    <xf numFmtId="4" fontId="14" fillId="0" borderId="92" xfId="0" applyNumberFormat="1" applyFont="1" applyBorder="1" applyAlignment="1">
      <alignment horizontal="center" vertical="center"/>
    </xf>
    <xf numFmtId="4" fontId="14" fillId="5" borderId="38" xfId="0" applyNumberFormat="1" applyFont="1" applyFill="1" applyBorder="1" applyAlignment="1">
      <alignment horizontal="center" vertical="center" wrapText="1"/>
    </xf>
    <xf numFmtId="4" fontId="14" fillId="5" borderId="40" xfId="0" applyNumberFormat="1" applyFont="1" applyFill="1" applyBorder="1" applyAlignment="1">
      <alignment horizontal="center" vertical="center" wrapText="1"/>
    </xf>
    <xf numFmtId="4" fontId="14" fillId="0" borderId="45" xfId="0" applyNumberFormat="1" applyFont="1" applyFill="1" applyBorder="1" applyAlignment="1">
      <alignment horizontal="center" vertical="center" wrapText="1"/>
    </xf>
    <xf numFmtId="4" fontId="14" fillId="0" borderId="88" xfId="0" applyNumberFormat="1" applyFont="1" applyFill="1" applyBorder="1" applyAlignment="1">
      <alignment horizontal="center" vertical="center" wrapText="1"/>
    </xf>
    <xf numFmtId="4" fontId="14" fillId="0" borderId="84" xfId="0" applyNumberFormat="1" applyFont="1" applyFill="1" applyBorder="1" applyAlignment="1">
      <alignment horizontal="center" vertical="center" wrapText="1"/>
    </xf>
    <xf numFmtId="4" fontId="14" fillId="0" borderId="37" xfId="0" applyNumberFormat="1" applyFont="1" applyFill="1" applyBorder="1" applyAlignment="1">
      <alignment horizontal="center" vertical="center" wrapText="1"/>
    </xf>
    <xf numFmtId="4" fontId="14" fillId="5" borderId="38" xfId="0" applyNumberFormat="1" applyFont="1" applyFill="1" applyBorder="1" applyAlignment="1">
      <alignment horizontal="center" vertical="center"/>
    </xf>
    <xf numFmtId="4" fontId="14" fillId="5" borderId="40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 wrapText="1"/>
    </xf>
    <xf numFmtId="4" fontId="14" fillId="0" borderId="68" xfId="0" applyNumberFormat="1" applyFont="1" applyFill="1" applyBorder="1" applyAlignment="1">
      <alignment horizontal="center" vertical="center" wrapText="1"/>
    </xf>
    <xf numFmtId="4" fontId="14" fillId="0" borderId="42" xfId="0" applyNumberFormat="1" applyFont="1" applyFill="1" applyBorder="1" applyAlignment="1">
      <alignment horizontal="center" vertical="center" wrapText="1"/>
    </xf>
    <xf numFmtId="4" fontId="14" fillId="0" borderId="44" xfId="0" applyNumberFormat="1" applyFont="1" applyFill="1" applyBorder="1" applyAlignment="1">
      <alignment horizontal="center" vertical="center"/>
    </xf>
    <xf numFmtId="4" fontId="14" fillId="0" borderId="46" xfId="0" applyNumberFormat="1" applyFont="1" applyFill="1" applyBorder="1" applyAlignment="1">
      <alignment horizontal="center" vertical="center"/>
    </xf>
    <xf numFmtId="4" fontId="14" fillId="18" borderId="17" xfId="0" applyNumberFormat="1" applyFont="1" applyFill="1" applyBorder="1" applyAlignment="1">
      <alignment horizontal="center" vertical="center"/>
    </xf>
    <xf numFmtId="4" fontId="14" fillId="18" borderId="21" xfId="0" applyNumberFormat="1" applyFont="1" applyFill="1" applyBorder="1" applyAlignment="1">
      <alignment horizontal="center" vertical="center"/>
    </xf>
    <xf numFmtId="4" fontId="14" fillId="5" borderId="53" xfId="0" applyNumberFormat="1" applyFont="1" applyFill="1" applyBorder="1" applyAlignment="1">
      <alignment horizontal="center" vertical="center"/>
    </xf>
    <xf numFmtId="4" fontId="14" fillId="5" borderId="54" xfId="0" applyNumberFormat="1" applyFont="1" applyFill="1" applyBorder="1" applyAlignment="1">
      <alignment horizontal="center" vertical="center"/>
    </xf>
    <xf numFmtId="4" fontId="14" fillId="0" borderId="48" xfId="0" applyNumberFormat="1" applyFont="1" applyFill="1" applyBorder="1" applyAlignment="1">
      <alignment horizontal="center" vertical="center"/>
    </xf>
    <xf numFmtId="4" fontId="14" fillId="5" borderId="37" xfId="0" applyNumberFormat="1" applyFont="1" applyFill="1" applyBorder="1" applyAlignment="1">
      <alignment horizontal="center" vertical="center"/>
    </xf>
    <xf numFmtId="4" fontId="14" fillId="0" borderId="42" xfId="0" applyNumberFormat="1" applyFont="1" applyFill="1" applyBorder="1" applyAlignment="1">
      <alignment horizontal="center" vertical="center"/>
    </xf>
    <xf numFmtId="4" fontId="14" fillId="0" borderId="95" xfId="0" applyNumberFormat="1" applyFont="1" applyFill="1" applyBorder="1" applyAlignment="1">
      <alignment horizontal="center" vertical="center"/>
    </xf>
    <xf numFmtId="4" fontId="14" fillId="0" borderId="61" xfId="0" applyNumberFormat="1" applyFont="1" applyBorder="1" applyAlignment="1">
      <alignment horizontal="center" vertical="center"/>
    </xf>
    <xf numFmtId="4" fontId="14" fillId="0" borderId="96" xfId="0" applyNumberFormat="1" applyFont="1" applyFill="1" applyBorder="1" applyAlignment="1">
      <alignment horizontal="center" vertical="center"/>
    </xf>
    <xf numFmtId="4" fontId="14" fillId="0" borderId="24" xfId="0" applyNumberFormat="1" applyFont="1" applyFill="1" applyBorder="1" applyAlignment="1">
      <alignment horizontal="center" vertical="center"/>
    </xf>
    <xf numFmtId="4" fontId="14" fillId="0" borderId="97" xfId="0" applyNumberFormat="1" applyFont="1" applyBorder="1" applyAlignment="1">
      <alignment horizontal="center" vertical="center"/>
    </xf>
    <xf numFmtId="4" fontId="14" fillId="0" borderId="47" xfId="0" applyNumberFormat="1" applyFont="1" applyFill="1" applyBorder="1" applyAlignment="1">
      <alignment horizontal="center" vertical="center"/>
    </xf>
    <xf numFmtId="4" fontId="14" fillId="0" borderId="72" xfId="0" applyNumberFormat="1" applyFont="1" applyBorder="1" applyAlignment="1">
      <alignment horizontal="center" vertical="center"/>
    </xf>
    <xf numFmtId="4" fontId="14" fillId="0" borderId="62" xfId="0" applyNumberFormat="1" applyFont="1" applyFill="1" applyBorder="1" applyAlignment="1">
      <alignment horizontal="center" vertical="center"/>
    </xf>
    <xf numFmtId="4" fontId="14" fillId="0" borderId="64" xfId="0" applyNumberFormat="1" applyFont="1" applyBorder="1" applyAlignment="1">
      <alignment horizontal="center" vertical="center"/>
    </xf>
    <xf numFmtId="4" fontId="14" fillId="5" borderId="41" xfId="0" applyNumberFormat="1" applyFont="1" applyFill="1" applyBorder="1" applyAlignment="1">
      <alignment horizontal="center" vertical="center"/>
    </xf>
    <xf numFmtId="4" fontId="14" fillId="5" borderId="26" xfId="0" applyNumberFormat="1" applyFont="1" applyFill="1" applyBorder="1" applyAlignment="1">
      <alignment horizontal="center" vertical="center"/>
    </xf>
    <xf numFmtId="4" fontId="14" fillId="0" borderId="37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4" fontId="14" fillId="0" borderId="85" xfId="0" applyNumberFormat="1" applyFont="1" applyFill="1" applyBorder="1" applyAlignment="1">
      <alignment horizontal="center" vertical="center"/>
    </xf>
    <xf numFmtId="4" fontId="14" fillId="0" borderId="40" xfId="0" applyNumberFormat="1" applyFont="1" applyBorder="1" applyAlignment="1">
      <alignment horizontal="center" vertical="center"/>
    </xf>
    <xf numFmtId="4" fontId="14" fillId="5" borderId="59" xfId="0" applyNumberFormat="1" applyFont="1" applyFill="1" applyBorder="1" applyAlignment="1">
      <alignment horizontal="center" vertical="center"/>
    </xf>
    <xf numFmtId="4" fontId="14" fillId="5" borderId="60" xfId="0" applyNumberFormat="1" applyFont="1" applyFill="1" applyBorder="1" applyAlignment="1">
      <alignment horizontal="center" vertical="center"/>
    </xf>
    <xf numFmtId="4" fontId="26" fillId="15" borderId="31" xfId="5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1" fontId="14" fillId="0" borderId="22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top" wrapText="1"/>
    </xf>
    <xf numFmtId="0" fontId="14" fillId="0" borderId="24" xfId="0" applyFont="1" applyBorder="1" applyAlignment="1">
      <alignment horizontal="center" vertical="center" wrapText="1"/>
    </xf>
    <xf numFmtId="4" fontId="14" fillId="0" borderId="25" xfId="0" applyNumberFormat="1" applyFont="1" applyBorder="1" applyAlignment="1">
      <alignment horizontal="center" vertical="center"/>
    </xf>
    <xf numFmtId="168" fontId="14" fillId="0" borderId="23" xfId="0" applyNumberFormat="1" applyFont="1" applyBorder="1" applyAlignment="1">
      <alignment horizontal="center" vertical="center"/>
    </xf>
    <xf numFmtId="1" fontId="14" fillId="0" borderId="27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vertical="top" wrapText="1"/>
    </xf>
    <xf numFmtId="4" fontId="14" fillId="0" borderId="28" xfId="0" applyNumberFormat="1" applyFont="1" applyBorder="1" applyAlignment="1">
      <alignment horizontal="center" vertical="center"/>
    </xf>
    <xf numFmtId="168" fontId="14" fillId="0" borderId="24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4" fontId="14" fillId="0" borderId="23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4" fontId="26" fillId="0" borderId="31" xfId="0" applyNumberFormat="1" applyFont="1" applyFill="1" applyBorder="1" applyAlignment="1">
      <alignment horizontal="center" vertical="center"/>
    </xf>
    <xf numFmtId="0" fontId="60" fillId="0" borderId="0" xfId="0" applyFont="1" applyFill="1" applyAlignment="1">
      <alignment vertical="center"/>
    </xf>
    <xf numFmtId="0" fontId="26" fillId="0" borderId="17" xfId="0" applyFont="1" applyFill="1" applyBorder="1" applyAlignment="1">
      <alignment horizontal="left" vertical="center"/>
    </xf>
    <xf numFmtId="0" fontId="23" fillId="0" borderId="82" xfId="0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vertical="center" wrapText="1"/>
    </xf>
    <xf numFmtId="0" fontId="0" fillId="0" borderId="106" xfId="0" applyFont="1" applyFill="1" applyBorder="1" applyAlignment="1">
      <alignment vertical="center"/>
    </xf>
    <xf numFmtId="0" fontId="23" fillId="0" borderId="106" xfId="0" applyFont="1" applyFill="1" applyBorder="1" applyAlignment="1">
      <alignment vertical="center"/>
    </xf>
    <xf numFmtId="0" fontId="14" fillId="0" borderId="35" xfId="0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4" fontId="14" fillId="0" borderId="26" xfId="0" applyNumberFormat="1" applyFont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vertical="center" wrapText="1"/>
    </xf>
    <xf numFmtId="0" fontId="14" fillId="5" borderId="111" xfId="0" applyFont="1" applyFill="1" applyBorder="1" applyAlignment="1">
      <alignment horizontal="center" vertical="center" wrapText="1"/>
    </xf>
    <xf numFmtId="3" fontId="14" fillId="5" borderId="54" xfId="0" applyNumberFormat="1" applyFont="1" applyFill="1" applyBorder="1" applyAlignment="1">
      <alignment horizontal="right" vertical="center" wrapText="1"/>
    </xf>
    <xf numFmtId="0" fontId="14" fillId="0" borderId="112" xfId="0" applyFont="1" applyFill="1" applyBorder="1" applyAlignment="1">
      <alignment horizontal="center" vertical="center"/>
    </xf>
    <xf numFmtId="0" fontId="14" fillId="0" borderId="112" xfId="0" applyFont="1" applyFill="1" applyBorder="1" applyAlignment="1">
      <alignment vertical="center" wrapText="1"/>
    </xf>
    <xf numFmtId="4" fontId="14" fillId="0" borderId="112" xfId="0" applyNumberFormat="1" applyFont="1" applyFill="1" applyBorder="1" applyAlignment="1">
      <alignment horizontal="center" vertical="center" wrapText="1"/>
    </xf>
    <xf numFmtId="0" fontId="14" fillId="5" borderId="113" xfId="0" applyFont="1" applyFill="1" applyBorder="1" applyAlignment="1">
      <alignment horizontal="center" vertical="center" wrapText="1"/>
    </xf>
    <xf numFmtId="3" fontId="14" fillId="5" borderId="40" xfId="0" applyNumberFormat="1" applyFont="1" applyFill="1" applyBorder="1" applyAlignment="1">
      <alignment horizontal="right" vertical="center" wrapText="1"/>
    </xf>
    <xf numFmtId="0" fontId="26" fillId="0" borderId="20" xfId="0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horizontal="center" vertical="center" wrapText="1"/>
    </xf>
    <xf numFmtId="3" fontId="14" fillId="0" borderId="39" xfId="0" applyNumberFormat="1" applyFont="1" applyFill="1" applyBorder="1" applyAlignment="1">
      <alignment horizontal="center" vertical="center"/>
    </xf>
    <xf numFmtId="4" fontId="14" fillId="0" borderId="46" xfId="0" applyNumberFormat="1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center" wrapText="1"/>
    </xf>
    <xf numFmtId="0" fontId="14" fillId="0" borderId="114" xfId="0" applyFont="1" applyFill="1" applyBorder="1" applyAlignment="1">
      <alignment horizontal="center" vertical="center"/>
    </xf>
    <xf numFmtId="0" fontId="28" fillId="18" borderId="120" xfId="0" applyFont="1" applyFill="1" applyBorder="1" applyAlignment="1">
      <alignment horizontal="center" vertical="center"/>
    </xf>
    <xf numFmtId="0" fontId="28" fillId="18" borderId="121" xfId="0" applyFont="1" applyFill="1" applyBorder="1" applyAlignment="1">
      <alignment horizontal="center" vertical="center"/>
    </xf>
    <xf numFmtId="0" fontId="46" fillId="0" borderId="122" xfId="0" applyFont="1" applyFill="1" applyBorder="1" applyAlignment="1">
      <alignment horizontal="center" vertical="center"/>
    </xf>
    <xf numFmtId="0" fontId="46" fillId="0" borderId="99" xfId="0" applyFont="1" applyFill="1" applyBorder="1" applyAlignment="1">
      <alignment horizontal="center" vertical="center"/>
    </xf>
    <xf numFmtId="0" fontId="26" fillId="0" borderId="99" xfId="0" applyFont="1" applyFill="1" applyBorder="1" applyAlignment="1">
      <alignment horizontal="left" vertical="center"/>
    </xf>
    <xf numFmtId="3" fontId="47" fillId="0" borderId="99" xfId="0" applyNumberFormat="1" applyFont="1" applyFill="1" applyBorder="1" applyAlignment="1">
      <alignment horizontal="center" vertical="center" wrapText="1"/>
    </xf>
    <xf numFmtId="4" fontId="26" fillId="0" borderId="123" xfId="0" applyNumberFormat="1" applyFont="1" applyFill="1" applyBorder="1" applyAlignment="1">
      <alignment horizontal="right" vertical="center"/>
    </xf>
    <xf numFmtId="4" fontId="26" fillId="0" borderId="124" xfId="0" applyNumberFormat="1" applyFont="1" applyFill="1" applyBorder="1" applyAlignment="1">
      <alignment horizontal="center" vertical="center"/>
    </xf>
    <xf numFmtId="0" fontId="0" fillId="0" borderId="125" xfId="0" applyBorder="1" applyAlignment="1">
      <alignment horizontal="center" vertical="center" wrapText="1"/>
    </xf>
    <xf numFmtId="0" fontId="37" fillId="0" borderId="126" xfId="0" applyFont="1" applyBorder="1" applyAlignment="1">
      <alignment horizontal="center" vertical="center"/>
    </xf>
    <xf numFmtId="0" fontId="37" fillId="0" borderId="127" xfId="0" applyFont="1" applyBorder="1" applyAlignment="1">
      <alignment horizontal="center" vertical="center"/>
    </xf>
    <xf numFmtId="0" fontId="37" fillId="0" borderId="87" xfId="0" applyFont="1" applyBorder="1" applyAlignment="1">
      <alignment horizontal="center" vertical="center"/>
    </xf>
    <xf numFmtId="4" fontId="37" fillId="0" borderId="61" xfId="0" applyNumberFormat="1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" fontId="37" fillId="0" borderId="29" xfId="0" applyNumberFormat="1" applyFont="1" applyBorder="1" applyAlignment="1">
      <alignment horizontal="center" vertical="center"/>
    </xf>
    <xf numFmtId="0" fontId="37" fillId="0" borderId="83" xfId="0" applyFont="1" applyFill="1" applyBorder="1" applyAlignment="1">
      <alignment horizontal="center" vertical="center"/>
    </xf>
    <xf numFmtId="0" fontId="37" fillId="0" borderId="102" xfId="0" applyFont="1" applyBorder="1" applyAlignment="1">
      <alignment horizontal="center" vertical="center"/>
    </xf>
    <xf numFmtId="4" fontId="61" fillId="0" borderId="97" xfId="0" applyNumberFormat="1" applyFont="1" applyBorder="1" applyAlignment="1">
      <alignment horizontal="center" vertical="center"/>
    </xf>
    <xf numFmtId="0" fontId="37" fillId="0" borderId="128" xfId="0" applyFont="1" applyBorder="1" applyAlignment="1">
      <alignment horizontal="center"/>
    </xf>
    <xf numFmtId="0" fontId="38" fillId="0" borderId="62" xfId="0" applyFont="1" applyBorder="1"/>
    <xf numFmtId="4" fontId="61" fillId="0" borderId="64" xfId="0" applyNumberFormat="1" applyFont="1" applyBorder="1" applyAlignment="1">
      <alignment horizontal="center" vertical="center"/>
    </xf>
    <xf numFmtId="0" fontId="57" fillId="0" borderId="75" xfId="53" applyNumberFormat="1" applyFont="1" applyFill="1" applyBorder="1" applyAlignment="1" applyProtection="1">
      <alignment horizontal="center" vertical="center"/>
    </xf>
    <xf numFmtId="0" fontId="27" fillId="0" borderId="76" xfId="53" applyNumberFormat="1" applyFont="1" applyFill="1" applyBorder="1" applyAlignment="1" applyProtection="1">
      <alignment horizontal="left" vertical="center"/>
    </xf>
    <xf numFmtId="4" fontId="56" fillId="0" borderId="77" xfId="53" applyNumberFormat="1" applyFont="1" applyFill="1" applyBorder="1" applyAlignment="1" applyProtection="1">
      <alignment horizontal="center" vertical="center"/>
    </xf>
    <xf numFmtId="171" fontId="0" fillId="0" borderId="0" xfId="0" applyNumberFormat="1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1" fontId="29" fillId="0" borderId="0" xfId="0" applyNumberFormat="1" applyFont="1" applyFill="1" applyBorder="1" applyAlignment="1">
      <alignment vertical="center"/>
    </xf>
    <xf numFmtId="1" fontId="29" fillId="0" borderId="0" xfId="0" applyNumberFormat="1" applyFont="1" applyFill="1" applyBorder="1" applyAlignment="1">
      <alignment vertical="center"/>
    </xf>
    <xf numFmtId="0" fontId="38" fillId="0" borderId="23" xfId="0" applyFont="1" applyBorder="1" applyAlignment="1">
      <alignment vertical="center"/>
    </xf>
    <xf numFmtId="4" fontId="61" fillId="0" borderId="26" xfId="0" applyNumberFormat="1" applyFont="1" applyBorder="1" applyAlignment="1">
      <alignment horizontal="center" vertical="center"/>
    </xf>
    <xf numFmtId="0" fontId="37" fillId="0" borderId="102" xfId="0" applyFont="1" applyFill="1" applyBorder="1" applyAlignment="1">
      <alignment horizontal="center" vertical="center"/>
    </xf>
    <xf numFmtId="0" fontId="37" fillId="0" borderId="42" xfId="0" applyFont="1" applyBorder="1" applyAlignment="1">
      <alignment vertical="center"/>
    </xf>
    <xf numFmtId="4" fontId="37" fillId="0" borderId="97" xfId="0" applyNumberFormat="1" applyFont="1" applyBorder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14" fillId="20" borderId="36" xfId="0" applyFont="1" applyFill="1" applyBorder="1" applyAlignment="1">
      <alignment horizontal="center" vertical="center"/>
    </xf>
    <xf numFmtId="0" fontId="14" fillId="20" borderId="37" xfId="0" applyFont="1" applyFill="1" applyBorder="1" applyAlignment="1">
      <alignment horizontal="center" vertical="center"/>
    </xf>
    <xf numFmtId="0" fontId="14" fillId="20" borderId="37" xfId="0" applyFont="1" applyFill="1" applyBorder="1" applyAlignment="1">
      <alignment vertical="center"/>
    </xf>
    <xf numFmtId="0" fontId="14" fillId="20" borderId="38" xfId="0" applyFont="1" applyFill="1" applyBorder="1" applyAlignment="1">
      <alignment horizontal="center" vertical="center"/>
    </xf>
    <xf numFmtId="3" fontId="14" fillId="20" borderId="37" xfId="0" applyNumberFormat="1" applyFont="1" applyFill="1" applyBorder="1" applyAlignment="1">
      <alignment horizontal="center" vertical="center" wrapText="1"/>
    </xf>
    <xf numFmtId="4" fontId="14" fillId="20" borderId="40" xfId="0" applyNumberFormat="1" applyFont="1" applyFill="1" applyBorder="1" applyAlignment="1">
      <alignment horizontal="center" vertical="center"/>
    </xf>
    <xf numFmtId="4" fontId="26" fillId="20" borderId="38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2" fillId="0" borderId="75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horizontal="center" vertical="center"/>
    </xf>
    <xf numFmtId="0" fontId="22" fillId="0" borderId="77" xfId="0" applyFont="1" applyFill="1" applyBorder="1" applyAlignment="1">
      <alignment horizontal="center" vertical="center"/>
    </xf>
    <xf numFmtId="0" fontId="25" fillId="0" borderId="7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25" fillId="0" borderId="7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79" xfId="0" applyFont="1" applyFill="1" applyBorder="1" applyAlignment="1">
      <alignment horizontal="center" vertical="center"/>
    </xf>
    <xf numFmtId="0" fontId="25" fillId="0" borderId="80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81" xfId="0" applyFont="1" applyFill="1" applyBorder="1" applyAlignment="1">
      <alignment horizontal="center" vertical="center"/>
    </xf>
    <xf numFmtId="0" fontId="26" fillId="18" borderId="65" xfId="0" applyFont="1" applyFill="1" applyBorder="1" applyAlignment="1">
      <alignment horizontal="center" vertical="center" wrapText="1"/>
    </xf>
    <xf numFmtId="0" fontId="26" fillId="18" borderId="66" xfId="0" applyFont="1" applyFill="1" applyBorder="1" applyAlignment="1">
      <alignment horizontal="center" vertical="center" wrapText="1"/>
    </xf>
    <xf numFmtId="0" fontId="26" fillId="18" borderId="67" xfId="0" applyFont="1" applyFill="1" applyBorder="1" applyAlignment="1" applyProtection="1">
      <alignment horizontal="center" vertical="center" wrapText="1"/>
      <protection locked="0"/>
    </xf>
    <xf numFmtId="49" fontId="26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26" fillId="18" borderId="65" xfId="0" applyFont="1" applyFill="1" applyBorder="1" applyAlignment="1" applyProtection="1">
      <alignment horizontal="center" vertical="center" wrapText="1"/>
      <protection locked="0"/>
    </xf>
    <xf numFmtId="0" fontId="26" fillId="0" borderId="76" xfId="0" applyFont="1" applyFill="1" applyBorder="1" applyAlignment="1">
      <alignment horizontal="center" vertical="center"/>
    </xf>
    <xf numFmtId="0" fontId="26" fillId="18" borderId="70" xfId="0" applyFont="1" applyFill="1" applyBorder="1" applyAlignment="1">
      <alignment horizontal="center" vertical="center" wrapText="1"/>
    </xf>
    <xf numFmtId="0" fontId="26" fillId="18" borderId="23" xfId="0" applyFont="1" applyFill="1" applyBorder="1" applyAlignment="1">
      <alignment horizontal="center" vertical="center" wrapText="1"/>
    </xf>
    <xf numFmtId="0" fontId="26" fillId="18" borderId="71" xfId="0" applyFont="1" applyFill="1" applyBorder="1" applyAlignment="1">
      <alignment horizontal="center" vertical="center" wrapText="1"/>
    </xf>
    <xf numFmtId="0" fontId="26" fillId="18" borderId="2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horizontal="right" vertical="center"/>
    </xf>
    <xf numFmtId="0" fontId="26" fillId="18" borderId="69" xfId="0" applyFont="1" applyFill="1" applyBorder="1" applyAlignment="1" applyProtection="1">
      <alignment horizontal="center" vertical="center" wrapText="1"/>
      <protection locked="0"/>
    </xf>
    <xf numFmtId="0" fontId="26" fillId="18" borderId="22" xfId="0" applyFont="1" applyFill="1" applyBorder="1" applyAlignment="1" applyProtection="1">
      <alignment horizontal="center" vertical="center" wrapText="1"/>
      <protection locked="0"/>
    </xf>
    <xf numFmtId="49" fontId="26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26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26" fillId="18" borderId="73" xfId="0" applyFont="1" applyFill="1" applyBorder="1" applyAlignment="1" applyProtection="1">
      <alignment horizontal="center" vertical="center" wrapText="1"/>
      <protection locked="0"/>
    </xf>
    <xf numFmtId="0" fontId="26" fillId="18" borderId="74" xfId="0" applyFont="1" applyFill="1" applyBorder="1" applyAlignment="1" applyProtection="1">
      <alignment horizontal="center" vertical="center" wrapText="1"/>
      <protection locked="0"/>
    </xf>
    <xf numFmtId="0" fontId="33" fillId="0" borderId="30" xfId="53" applyFont="1" applyBorder="1" applyAlignment="1">
      <alignment horizontal="right" vertical="center" wrapText="1"/>
    </xf>
    <xf numFmtId="0" fontId="33" fillId="0" borderId="17" xfId="53" applyFont="1" applyBorder="1" applyAlignment="1">
      <alignment horizontal="right" vertical="center" wrapText="1"/>
    </xf>
    <xf numFmtId="0" fontId="33" fillId="0" borderId="20" xfId="53" applyFont="1" applyBorder="1" applyAlignment="1">
      <alignment horizontal="right" vertical="center" wrapText="1"/>
    </xf>
    <xf numFmtId="0" fontId="33" fillId="0" borderId="0" xfId="53" applyFont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/>
    </xf>
    <xf numFmtId="0" fontId="22" fillId="0" borderId="104" xfId="0" applyFont="1" applyFill="1" applyBorder="1" applyAlignment="1">
      <alignment horizontal="center" vertical="center"/>
    </xf>
    <xf numFmtId="0" fontId="22" fillId="0" borderId="105" xfId="0" applyFont="1" applyFill="1" applyBorder="1" applyAlignment="1">
      <alignment horizontal="center" vertical="center"/>
    </xf>
    <xf numFmtId="0" fontId="26" fillId="18" borderId="115" xfId="0" applyFont="1" applyFill="1" applyBorder="1" applyAlignment="1" applyProtection="1">
      <alignment horizontal="center" vertical="center" wrapText="1"/>
      <protection locked="0"/>
    </xf>
    <xf numFmtId="0" fontId="26" fillId="18" borderId="118" xfId="0" applyFont="1" applyFill="1" applyBorder="1" applyAlignment="1" applyProtection="1">
      <alignment horizontal="center" vertical="center" wrapText="1"/>
      <protection locked="0"/>
    </xf>
    <xf numFmtId="49" fontId="26" fillId="18" borderId="116" xfId="0" applyNumberFormat="1" applyFont="1" applyFill="1" applyBorder="1" applyAlignment="1" applyProtection="1">
      <alignment horizontal="center" vertical="center" wrapText="1"/>
      <protection locked="0"/>
    </xf>
    <xf numFmtId="0" fontId="26" fillId="18" borderId="116" xfId="0" applyFont="1" applyFill="1" applyBorder="1" applyAlignment="1" applyProtection="1">
      <alignment horizontal="center" vertical="center" wrapText="1"/>
      <protection locked="0"/>
    </xf>
    <xf numFmtId="0" fontId="25" fillId="0" borderId="82" xfId="0" applyFont="1" applyFill="1" applyBorder="1" applyAlignment="1">
      <alignment horizontal="center" vertical="center" wrapText="1"/>
    </xf>
    <xf numFmtId="0" fontId="25" fillId="0" borderId="106" xfId="0" applyFont="1" applyFill="1" applyBorder="1" applyAlignment="1">
      <alignment horizontal="center" vertical="center" wrapText="1"/>
    </xf>
    <xf numFmtId="0" fontId="25" fillId="0" borderId="82" xfId="0" applyFont="1" applyFill="1" applyBorder="1" applyAlignment="1">
      <alignment horizontal="center" vertical="center"/>
    </xf>
    <xf numFmtId="0" fontId="25" fillId="0" borderId="106" xfId="0" applyFont="1" applyFill="1" applyBorder="1" applyAlignment="1">
      <alignment horizontal="center" vertical="center"/>
    </xf>
    <xf numFmtId="0" fontId="25" fillId="0" borderId="107" xfId="0" applyFont="1" applyFill="1" applyBorder="1" applyAlignment="1">
      <alignment horizontal="center" vertical="center"/>
    </xf>
    <xf numFmtId="0" fontId="25" fillId="0" borderId="108" xfId="0" applyFont="1" applyFill="1" applyBorder="1" applyAlignment="1">
      <alignment horizontal="center" vertical="center"/>
    </xf>
    <xf numFmtId="0" fontId="25" fillId="0" borderId="109" xfId="0" applyFont="1" applyFill="1" applyBorder="1" applyAlignment="1">
      <alignment horizontal="center" vertical="center"/>
    </xf>
    <xf numFmtId="0" fontId="26" fillId="18" borderId="116" xfId="0" applyFont="1" applyFill="1" applyBorder="1" applyAlignment="1">
      <alignment horizontal="center" vertical="center" wrapText="1"/>
    </xf>
    <xf numFmtId="0" fontId="26" fillId="18" borderId="117" xfId="0" applyFont="1" applyFill="1" applyBorder="1" applyAlignment="1">
      <alignment horizontal="center" vertical="center" wrapText="1"/>
    </xf>
    <xf numFmtId="0" fontId="26" fillId="18" borderId="11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107" xfId="0" applyFont="1" applyFill="1" applyBorder="1" applyAlignment="1">
      <alignment horizontal="left" vertical="center" indent="13"/>
    </xf>
    <xf numFmtId="0" fontId="25" fillId="0" borderId="110" xfId="0" applyFont="1" applyFill="1" applyBorder="1" applyAlignment="1">
      <alignment horizontal="left" vertical="center" indent="13"/>
    </xf>
    <xf numFmtId="0" fontId="25" fillId="0" borderId="109" xfId="0" applyFont="1" applyFill="1" applyBorder="1" applyAlignment="1">
      <alignment horizontal="left" vertical="center" indent="13"/>
    </xf>
  </cellXfs>
  <cellStyles count="64">
    <cellStyle name="_PERSONAL" xfId="1"/>
    <cellStyle name="_PERSONAL_1" xfId="2"/>
    <cellStyle name="20% — akcent 1" xfId="3" builtinId="30" customBuiltin="1"/>
    <cellStyle name="20% — akcent 2" xfId="4" builtinId="34" customBuiltin="1"/>
    <cellStyle name="20% — akcent 3" xfId="5" builtinId="38" customBuiltin="1"/>
    <cellStyle name="20% — akcent 4" xfId="6" builtinId="42" customBuiltin="1"/>
    <cellStyle name="20% — akcent 5" xfId="7" builtinId="46" customBuiltin="1"/>
    <cellStyle name="20% — akcent 6" xfId="8" builtinId="50" customBuiltin="1"/>
    <cellStyle name="40% — akcent 1" xfId="9" builtinId="31" customBuiltin="1"/>
    <cellStyle name="40% — akcent 2" xfId="10" builtinId="35" customBuiltin="1"/>
    <cellStyle name="40% — akcent 3" xfId="11" builtinId="39" customBuiltin="1"/>
    <cellStyle name="40% — akcent 4" xfId="12" builtinId="43" customBuiltin="1"/>
    <cellStyle name="40% — akcent 5" xfId="13" builtinId="47" customBuiltin="1"/>
    <cellStyle name="40% — akcent 6" xfId="14" builtinId="51" customBuiltin="1"/>
    <cellStyle name="60% — akcent 1" xfId="15" builtinId="32" customBuiltin="1"/>
    <cellStyle name="60% — akcent 2" xfId="16" builtinId="36" customBuiltin="1"/>
    <cellStyle name="60% — akcent 3" xfId="17" builtinId="40" customBuiltin="1"/>
    <cellStyle name="60% — akcent 4" xfId="18" builtinId="44" customBuiltin="1"/>
    <cellStyle name="60% — akcent 5" xfId="19" builtinId="48" customBuiltin="1"/>
    <cellStyle name="60% — akcent 6" xfId="20" builtinId="52" customBuiltin="1"/>
    <cellStyle name="Akcent 1" xfId="21" builtinId="29" customBuiltin="1"/>
    <cellStyle name="Akcent 2" xfId="22" builtinId="33" customBuiltin="1"/>
    <cellStyle name="Akcent 3" xfId="23" builtinId="37" customBuiltin="1"/>
    <cellStyle name="Akcent 4" xfId="24" builtinId="41" customBuiltin="1"/>
    <cellStyle name="Akcent 5" xfId="25" builtinId="45" customBuiltin="1"/>
    <cellStyle name="Akcent 6" xfId="26" builtinId="49" customBuiltin="1"/>
    <cellStyle name="Comma [0]_laroux" xfId="27"/>
    <cellStyle name="Comma_laroux" xfId="28"/>
    <cellStyle name="Currency [0]_laroux" xfId="29"/>
    <cellStyle name="Currency_laroux" xfId="30"/>
    <cellStyle name="Dane wejściowe" xfId="31" builtinId="20" customBuiltin="1"/>
    <cellStyle name="Dane wyjściowe" xfId="32" builtinId="21" customBuiltin="1"/>
    <cellStyle name="Dobry" xfId="33" builtinId="26" customBuiltin="1"/>
    <cellStyle name="Komórka połączona" xfId="34" builtinId="24" customBuiltin="1"/>
    <cellStyle name="Komórka zaznaczona" xfId="35" builtinId="23" customBuiltin="1"/>
    <cellStyle name="Nagłówek 1" xfId="36" builtinId="16" customBuiltin="1"/>
    <cellStyle name="Nagłówek 2" xfId="37" builtinId="17" customBuiltin="1"/>
    <cellStyle name="Nagłówek 3" xfId="38" builtinId="18" customBuiltin="1"/>
    <cellStyle name="Nagłówek 4" xfId="39" builtinId="19" customBuiltin="1"/>
    <cellStyle name="Neutralny" xfId="40" builtinId="28" customBuiltin="1"/>
    <cellStyle name="Normal_laroux" xfId="41"/>
    <cellStyle name="normální_laroux" xfId="42"/>
    <cellStyle name="Normalny" xfId="0" builtinId="0"/>
    <cellStyle name="Normalny 17" xfId="56"/>
    <cellStyle name="Normalny 2" xfId="53"/>
    <cellStyle name="Normalny 23" xfId="57"/>
    <cellStyle name="Normalny 24" xfId="58"/>
    <cellStyle name="Normalny 25" xfId="59"/>
    <cellStyle name="Normalny 26" xfId="60"/>
    <cellStyle name="Normalny 27" xfId="61"/>
    <cellStyle name="Normalny 28" xfId="62"/>
    <cellStyle name="Normalny 29" xfId="63"/>
    <cellStyle name="Normalny 5" xfId="43"/>
    <cellStyle name="Normalny_Kosztorys Radzymin-Wyszków 24.11.05r" xfId="55"/>
    <cellStyle name="Obliczenia" xfId="44" builtinId="22" customBuiltin="1"/>
    <cellStyle name="Styl 1" xfId="45"/>
    <cellStyle name="Suma" xfId="46" builtinId="25" customBuiltin="1"/>
    <cellStyle name="Tekst objaśnienia" xfId="47" builtinId="53" customBuiltin="1"/>
    <cellStyle name="Tekst ostrzeżenia" xfId="48" builtinId="11" customBuiltin="1"/>
    <cellStyle name="Tytuł" xfId="49" builtinId="15" customBuiltin="1"/>
    <cellStyle name="Uwaga" xfId="50" builtinId="10" customBuiltin="1"/>
    <cellStyle name="Walutowy" xfId="51" builtinId="4"/>
    <cellStyle name="Walutowy 2" xfId="54"/>
    <cellStyle name="Zły" xfId="52" builtinId="27" customBuiltin="1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view="pageBreakPreview" zoomScaleSheetLayoutView="100" workbookViewId="0">
      <selection activeCell="G24" sqref="G24"/>
    </sheetView>
  </sheetViews>
  <sheetFormatPr defaultRowHeight="12.75"/>
  <cols>
    <col min="1" max="1" width="4.42578125" style="1" customWidth="1"/>
    <col min="2" max="2" width="13.140625" style="1" customWidth="1"/>
    <col min="3" max="3" width="37.7109375" style="2" customWidth="1"/>
    <col min="4" max="4" width="8.5703125" style="1" customWidth="1"/>
    <col min="5" max="5" width="8.7109375" style="3" customWidth="1"/>
    <col min="6" max="6" width="12.7109375" style="4" customWidth="1"/>
    <col min="7" max="7" width="12.42578125" style="4" customWidth="1"/>
  </cols>
  <sheetData>
    <row r="1" spans="1:12" ht="19.5" thickTop="1">
      <c r="A1" s="399" t="s">
        <v>445</v>
      </c>
      <c r="B1" s="400"/>
      <c r="C1" s="400"/>
      <c r="D1" s="400"/>
      <c r="E1" s="400"/>
      <c r="F1" s="400"/>
      <c r="G1" s="401"/>
    </row>
    <row r="2" spans="1:12" s="41" customFormat="1">
      <c r="A2" s="127"/>
      <c r="B2" s="30"/>
      <c r="C2" s="128"/>
      <c r="D2" s="30"/>
      <c r="E2" s="65"/>
      <c r="F2" s="128"/>
      <c r="G2" s="129"/>
      <c r="I2" s="180"/>
      <c r="J2" s="180"/>
      <c r="K2" s="380"/>
      <c r="L2" s="381"/>
    </row>
    <row r="3" spans="1:12" s="42" customFormat="1" ht="35.25" customHeight="1">
      <c r="A3" s="402" t="s">
        <v>306</v>
      </c>
      <c r="B3" s="403"/>
      <c r="C3" s="403"/>
      <c r="D3" s="403"/>
      <c r="E3" s="403"/>
      <c r="F3" s="403"/>
      <c r="G3" s="404"/>
      <c r="I3" s="382"/>
      <c r="J3" s="382"/>
      <c r="K3" s="383"/>
      <c r="L3" s="384"/>
    </row>
    <row r="4" spans="1:12" s="42" customFormat="1" ht="15.75">
      <c r="A4" s="405"/>
      <c r="B4" s="406"/>
      <c r="C4" s="406"/>
      <c r="D4" s="406"/>
      <c r="E4" s="406"/>
      <c r="F4" s="406"/>
      <c r="G4" s="407"/>
      <c r="I4" s="382"/>
      <c r="J4" s="382"/>
      <c r="K4" s="383"/>
      <c r="L4" s="384"/>
    </row>
    <row r="5" spans="1:12" s="42" customFormat="1" ht="16.5" thickBot="1">
      <c r="A5" s="408"/>
      <c r="B5" s="409"/>
      <c r="C5" s="409"/>
      <c r="D5" s="409"/>
      <c r="E5" s="409"/>
      <c r="F5" s="409"/>
      <c r="G5" s="410"/>
      <c r="I5" s="382"/>
      <c r="J5" s="382"/>
      <c r="K5" s="383"/>
      <c r="L5" s="384"/>
    </row>
    <row r="6" spans="1:12" s="316" customFormat="1" ht="14.25" thickTop="1" thickBot="1">
      <c r="A6" s="413" t="s">
        <v>0</v>
      </c>
      <c r="B6" s="414" t="s">
        <v>1</v>
      </c>
      <c r="C6" s="414" t="s">
        <v>2</v>
      </c>
      <c r="D6" s="415" t="s">
        <v>3</v>
      </c>
      <c r="E6" s="415"/>
      <c r="F6" s="411" t="s">
        <v>4</v>
      </c>
      <c r="G6" s="412" t="s">
        <v>5</v>
      </c>
    </row>
    <row r="7" spans="1:12" s="316" customFormat="1">
      <c r="A7" s="413"/>
      <c r="B7" s="414"/>
      <c r="C7" s="414"/>
      <c r="D7" s="7" t="s">
        <v>6</v>
      </c>
      <c r="E7" s="8" t="s">
        <v>7</v>
      </c>
      <c r="F7" s="411"/>
      <c r="G7" s="412"/>
    </row>
    <row r="8" spans="1:12" s="316" customFormat="1">
      <c r="A8" s="9">
        <v>1</v>
      </c>
      <c r="B8" s="10">
        <v>2</v>
      </c>
      <c r="C8" s="11">
        <v>3</v>
      </c>
      <c r="D8" s="12">
        <v>4</v>
      </c>
      <c r="E8" s="13">
        <v>5</v>
      </c>
      <c r="F8" s="10">
        <v>6</v>
      </c>
      <c r="G8" s="249">
        <v>7</v>
      </c>
    </row>
    <row r="9" spans="1:12" s="316" customFormat="1">
      <c r="A9" s="14"/>
      <c r="B9" s="14"/>
      <c r="C9" s="14"/>
      <c r="D9" s="14"/>
      <c r="E9" s="15"/>
      <c r="F9" s="14"/>
      <c r="G9" s="14"/>
    </row>
    <row r="10" spans="1:12" s="316" customFormat="1">
      <c r="A10" s="17"/>
      <c r="B10" s="18" t="s">
        <v>8</v>
      </c>
      <c r="C10" s="19" t="s">
        <v>9</v>
      </c>
      <c r="D10" s="20"/>
      <c r="E10" s="21"/>
      <c r="F10" s="251"/>
      <c r="G10" s="252"/>
    </row>
    <row r="11" spans="1:12" s="316" customFormat="1" ht="38.25">
      <c r="A11" s="317">
        <v>1</v>
      </c>
      <c r="B11" s="318" t="s">
        <v>8</v>
      </c>
      <c r="C11" s="319" t="s">
        <v>10</v>
      </c>
      <c r="D11" s="320" t="s">
        <v>11</v>
      </c>
      <c r="E11" s="321" t="s">
        <v>12</v>
      </c>
      <c r="F11" s="322" t="s">
        <v>12</v>
      </c>
      <c r="G11" s="274"/>
    </row>
    <row r="12" spans="1:12" s="316" customFormat="1" ht="39" thickBot="1">
      <c r="A12" s="317">
        <v>2</v>
      </c>
      <c r="B12" s="318" t="s">
        <v>8</v>
      </c>
      <c r="C12" s="319" t="s">
        <v>13</v>
      </c>
      <c r="D12" s="320" t="s">
        <v>11</v>
      </c>
      <c r="E12" s="321" t="s">
        <v>12</v>
      </c>
      <c r="F12" s="322" t="s">
        <v>12</v>
      </c>
      <c r="G12" s="274"/>
    </row>
    <row r="13" spans="1:12" s="316" customFormat="1" ht="14.25" thickTop="1" thickBot="1">
      <c r="A13" s="17"/>
      <c r="B13" s="18" t="s">
        <v>8</v>
      </c>
      <c r="C13" s="19" t="s">
        <v>14</v>
      </c>
      <c r="D13" s="20"/>
      <c r="E13" s="21"/>
      <c r="F13" s="251"/>
      <c r="G13" s="252"/>
    </row>
    <row r="14" spans="1:12" s="316" customFormat="1" ht="51">
      <c r="A14" s="317">
        <v>3</v>
      </c>
      <c r="B14" s="318" t="s">
        <v>8</v>
      </c>
      <c r="C14" s="319" t="s">
        <v>307</v>
      </c>
      <c r="D14" s="320" t="s">
        <v>11</v>
      </c>
      <c r="E14" s="321" t="s">
        <v>12</v>
      </c>
      <c r="F14" s="322" t="s">
        <v>12</v>
      </c>
      <c r="G14" s="274"/>
    </row>
    <row r="15" spans="1:12" s="316" customFormat="1" ht="38.25">
      <c r="A15" s="323">
        <v>4</v>
      </c>
      <c r="B15" s="320" t="s">
        <v>8</v>
      </c>
      <c r="C15" s="324" t="s">
        <v>15</v>
      </c>
      <c r="D15" s="320" t="s">
        <v>11</v>
      </c>
      <c r="E15" s="321" t="s">
        <v>12</v>
      </c>
      <c r="F15" s="322" t="s">
        <v>12</v>
      </c>
      <c r="G15" s="274"/>
    </row>
    <row r="16" spans="1:12" s="316" customFormat="1" ht="38.25">
      <c r="A16" s="323">
        <v>5</v>
      </c>
      <c r="B16" s="320" t="s">
        <v>8</v>
      </c>
      <c r="C16" s="324" t="s">
        <v>308</v>
      </c>
      <c r="D16" s="320" t="s">
        <v>11</v>
      </c>
      <c r="E16" s="325" t="s">
        <v>12</v>
      </c>
      <c r="F16" s="326" t="s">
        <v>12</v>
      </c>
      <c r="G16" s="274"/>
    </row>
    <row r="17" spans="1:7" s="316" customFormat="1" ht="57.75" customHeight="1">
      <c r="A17" s="323">
        <v>6</v>
      </c>
      <c r="B17" s="320" t="s">
        <v>8</v>
      </c>
      <c r="C17" s="324" t="s">
        <v>16</v>
      </c>
      <c r="D17" s="320" t="s">
        <v>17</v>
      </c>
      <c r="E17" s="327">
        <v>3</v>
      </c>
      <c r="F17" s="328"/>
      <c r="G17" s="274"/>
    </row>
    <row r="18" spans="1:7" s="316" customFormat="1" ht="38.25">
      <c r="A18" s="323">
        <v>7</v>
      </c>
      <c r="B18" s="320" t="s">
        <v>8</v>
      </c>
      <c r="C18" s="324" t="s">
        <v>202</v>
      </c>
      <c r="D18" s="320" t="s">
        <v>11</v>
      </c>
      <c r="E18" s="325" t="s">
        <v>12</v>
      </c>
      <c r="F18" s="326" t="s">
        <v>12</v>
      </c>
      <c r="G18" s="274"/>
    </row>
    <row r="19" spans="1:7" s="316" customFormat="1" ht="38.25">
      <c r="A19" s="323">
        <v>8</v>
      </c>
      <c r="B19" s="320" t="s">
        <v>8</v>
      </c>
      <c r="C19" s="324" t="s">
        <v>201</v>
      </c>
      <c r="D19" s="320" t="s">
        <v>11</v>
      </c>
      <c r="E19" s="325" t="s">
        <v>12</v>
      </c>
      <c r="F19" s="326" t="s">
        <v>12</v>
      </c>
      <c r="G19" s="274"/>
    </row>
    <row r="20" spans="1:7" s="316" customFormat="1" ht="39" thickBot="1">
      <c r="A20" s="323">
        <v>9</v>
      </c>
      <c r="B20" s="320" t="s">
        <v>8</v>
      </c>
      <c r="C20" s="329" t="s">
        <v>18</v>
      </c>
      <c r="D20" s="320" t="s">
        <v>11</v>
      </c>
      <c r="E20" s="325" t="s">
        <v>12</v>
      </c>
      <c r="F20" s="326" t="s">
        <v>12</v>
      </c>
      <c r="G20" s="274"/>
    </row>
    <row r="21" spans="1:7" s="6" customFormat="1" ht="14.25" thickTop="1" thickBot="1">
      <c r="A21" s="22"/>
      <c r="B21" s="23"/>
      <c r="C21" s="24"/>
      <c r="D21" s="23"/>
      <c r="E21" s="25"/>
      <c r="F21" s="26"/>
      <c r="G21" s="27"/>
    </row>
    <row r="22" spans="1:7" s="6" customFormat="1" ht="18" customHeight="1" thickTop="1" thickBot="1">
      <c r="A22" s="28"/>
      <c r="B22" s="16"/>
      <c r="C22" s="332"/>
      <c r="D22" s="29"/>
      <c r="E22" s="29"/>
      <c r="F22" s="350" t="s">
        <v>443</v>
      </c>
      <c r="G22" s="330" t="str">
        <f>IF(SUMIF(G11:G20,"&lt;&gt;0",G11:G20)=0,"",SUMIF(G11:G20,"&lt;&gt;0",G11:G20))</f>
        <v/>
      </c>
    </row>
    <row r="23" spans="1:7" s="6" customFormat="1" ht="19.5" customHeight="1" thickTop="1" thickBot="1">
      <c r="A23" s="28"/>
      <c r="B23" s="16"/>
      <c r="C23" s="398" t="s">
        <v>268</v>
      </c>
      <c r="D23" s="398"/>
      <c r="E23" s="398"/>
      <c r="F23" s="398"/>
      <c r="G23" s="330"/>
    </row>
    <row r="24" spans="1:7" ht="13.5" thickTop="1">
      <c r="A24" s="31"/>
      <c r="B24" s="32"/>
      <c r="C24" s="33"/>
      <c r="D24" s="34"/>
      <c r="E24" s="35"/>
      <c r="F24" s="36"/>
      <c r="G24" s="37"/>
    </row>
  </sheetData>
  <mergeCells count="11">
    <mergeCell ref="C23:F23"/>
    <mergeCell ref="A1:G1"/>
    <mergeCell ref="A3:G3"/>
    <mergeCell ref="A4:G4"/>
    <mergeCell ref="A5:G5"/>
    <mergeCell ref="F6:F7"/>
    <mergeCell ref="G6:G7"/>
    <mergeCell ref="A6:A7"/>
    <mergeCell ref="B6:B7"/>
    <mergeCell ref="C6:C7"/>
    <mergeCell ref="D6:E6"/>
  </mergeCells>
  <phoneticPr fontId="39" type="noConversion"/>
  <printOptions horizontalCentered="1"/>
  <pageMargins left="0.6692913385826772" right="0.62992125984251968" top="0.86614173228346458" bottom="0.47244094488188981" header="0.27559055118110237" footer="0.47244094488188981"/>
  <pageSetup paperSize="9" scale="92" firstPageNumber="23" orientation="portrait" useFirstPageNumber="1" horizontalDpi="300" verticalDpi="300" r:id="rId1"/>
  <headerFooter alignWithMargins="0"/>
  <rowBreaks count="6" manualBreakCount="6">
    <brk id="39" max="16383" man="1"/>
    <brk id="64" max="16383" man="1"/>
    <brk id="97" max="16383" man="1"/>
    <brk id="125" max="16383" man="1"/>
    <brk id="149" max="16383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view="pageBreakPreview" zoomScaleSheetLayoutView="100" workbookViewId="0">
      <selection activeCell="H122" sqref="H122"/>
    </sheetView>
  </sheetViews>
  <sheetFormatPr defaultRowHeight="12.75"/>
  <cols>
    <col min="1" max="1" width="4.42578125" style="124" customWidth="1"/>
    <col min="2" max="2" width="10.7109375" style="124" customWidth="1"/>
    <col min="3" max="3" width="37.7109375" style="125" customWidth="1"/>
    <col min="4" max="4" width="8.5703125" style="124" customWidth="1"/>
    <col min="5" max="5" width="8.7109375" style="126" customWidth="1"/>
    <col min="6" max="6" width="12.7109375" style="41" customWidth="1"/>
    <col min="7" max="7" width="12.42578125" style="123" customWidth="1"/>
    <col min="8" max="8" width="9.42578125" style="123" customWidth="1"/>
    <col min="9" max="16384" width="9.140625" style="123"/>
  </cols>
  <sheetData>
    <row r="1" spans="1:8" s="41" customFormat="1" ht="19.5" thickTop="1">
      <c r="A1" s="399" t="s">
        <v>446</v>
      </c>
      <c r="B1" s="400"/>
      <c r="C1" s="400"/>
      <c r="D1" s="400"/>
      <c r="E1" s="400"/>
      <c r="F1" s="400"/>
      <c r="G1" s="401"/>
    </row>
    <row r="2" spans="1:8" s="41" customFormat="1" ht="6" customHeight="1">
      <c r="A2" s="127"/>
      <c r="B2" s="30"/>
      <c r="C2" s="128"/>
      <c r="D2" s="30"/>
      <c r="E2" s="65"/>
      <c r="F2" s="128"/>
      <c r="G2" s="129"/>
    </row>
    <row r="3" spans="1:8" s="42" customFormat="1" ht="47.25" customHeight="1">
      <c r="A3" s="402" t="s">
        <v>306</v>
      </c>
      <c r="B3" s="403"/>
      <c r="C3" s="403"/>
      <c r="D3" s="403"/>
      <c r="E3" s="403"/>
      <c r="F3" s="403"/>
      <c r="G3" s="404"/>
    </row>
    <row r="4" spans="1:8" s="42" customFormat="1" ht="15.75">
      <c r="A4" s="405"/>
      <c r="B4" s="406"/>
      <c r="C4" s="406"/>
      <c r="D4" s="406"/>
      <c r="E4" s="406"/>
      <c r="F4" s="406"/>
      <c r="G4" s="407"/>
    </row>
    <row r="5" spans="1:8" s="42" customFormat="1" ht="9" customHeight="1" thickBot="1">
      <c r="A5" s="408"/>
      <c r="B5" s="409"/>
      <c r="C5" s="409"/>
      <c r="D5" s="409"/>
      <c r="E5" s="409"/>
      <c r="F5" s="409"/>
      <c r="G5" s="410"/>
    </row>
    <row r="6" spans="1:8" s="248" customFormat="1" ht="20.25" customHeight="1" thickTop="1">
      <c r="A6" s="423" t="s">
        <v>0</v>
      </c>
      <c r="B6" s="425" t="s">
        <v>1</v>
      </c>
      <c r="C6" s="425" t="s">
        <v>2</v>
      </c>
      <c r="D6" s="427" t="s">
        <v>3</v>
      </c>
      <c r="E6" s="428"/>
      <c r="F6" s="417" t="s">
        <v>4</v>
      </c>
      <c r="G6" s="419" t="s">
        <v>5</v>
      </c>
    </row>
    <row r="7" spans="1:8" s="248" customFormat="1" ht="18.75" customHeight="1">
      <c r="A7" s="424"/>
      <c r="B7" s="426"/>
      <c r="C7" s="426"/>
      <c r="D7" s="7" t="s">
        <v>6</v>
      </c>
      <c r="E7" s="8" t="s">
        <v>7</v>
      </c>
      <c r="F7" s="418"/>
      <c r="G7" s="420"/>
    </row>
    <row r="8" spans="1:8" s="39" customFormat="1" ht="16.5" customHeight="1" thickBot="1">
      <c r="A8" s="9">
        <v>1</v>
      </c>
      <c r="B8" s="10">
        <v>2</v>
      </c>
      <c r="C8" s="11">
        <v>3</v>
      </c>
      <c r="D8" s="12">
        <v>4</v>
      </c>
      <c r="E8" s="13">
        <v>5</v>
      </c>
      <c r="F8" s="10">
        <v>6</v>
      </c>
      <c r="G8" s="249">
        <v>7</v>
      </c>
      <c r="H8" s="250"/>
    </row>
    <row r="9" spans="1:8" s="39" customFormat="1" ht="17.100000000000001" customHeight="1" thickTop="1" thickBot="1">
      <c r="A9" s="17"/>
      <c r="B9" s="18" t="s">
        <v>19</v>
      </c>
      <c r="C9" s="19" t="s">
        <v>20</v>
      </c>
      <c r="D9" s="20"/>
      <c r="E9" s="130"/>
      <c r="F9" s="251"/>
      <c r="G9" s="252"/>
    </row>
    <row r="10" spans="1:8" s="253" customFormat="1" ht="14.25" thickTop="1" thickBot="1">
      <c r="A10" s="340"/>
      <c r="B10" s="341" t="s">
        <v>21</v>
      </c>
      <c r="C10" s="342" t="s">
        <v>22</v>
      </c>
      <c r="D10" s="341"/>
      <c r="E10" s="259"/>
      <c r="F10" s="343"/>
      <c r="G10" s="344"/>
    </row>
    <row r="11" spans="1:8" s="253" customFormat="1" ht="27.75" customHeight="1">
      <c r="A11" s="159">
        <v>1</v>
      </c>
      <c r="B11" s="44"/>
      <c r="C11" s="160" t="s">
        <v>203</v>
      </c>
      <c r="D11" s="137" t="s">
        <v>33</v>
      </c>
      <c r="E11" s="338">
        <v>250</v>
      </c>
      <c r="F11" s="288"/>
      <c r="G11" s="339"/>
    </row>
    <row r="12" spans="1:8" s="253" customFormat="1" ht="27.75" customHeight="1" thickBot="1">
      <c r="A12" s="191">
        <f>A11+1</f>
        <v>2</v>
      </c>
      <c r="B12" s="242"/>
      <c r="C12" s="192" t="s">
        <v>309</v>
      </c>
      <c r="D12" s="197" t="s">
        <v>11</v>
      </c>
      <c r="E12" s="272" t="s">
        <v>439</v>
      </c>
      <c r="F12" s="275"/>
      <c r="G12" s="276"/>
    </row>
    <row r="13" spans="1:8" s="253" customFormat="1" ht="31.5" customHeight="1" thickBot="1">
      <c r="A13" s="187"/>
      <c r="B13" s="188" t="s">
        <v>23</v>
      </c>
      <c r="C13" s="189" t="s">
        <v>24</v>
      </c>
      <c r="D13" s="190"/>
      <c r="E13" s="158"/>
      <c r="F13" s="277"/>
      <c r="G13" s="278"/>
    </row>
    <row r="14" spans="1:8" s="253" customFormat="1" ht="25.5">
      <c r="A14" s="43">
        <v>3</v>
      </c>
      <c r="B14" s="243"/>
      <c r="C14" s="45" t="s">
        <v>304</v>
      </c>
      <c r="D14" s="46" t="s">
        <v>17</v>
      </c>
      <c r="E14" s="255">
        <v>161</v>
      </c>
      <c r="F14" s="279"/>
      <c r="G14" s="274"/>
    </row>
    <row r="15" spans="1:8" s="253" customFormat="1">
      <c r="A15" s="159">
        <v>4</v>
      </c>
      <c r="B15" s="44"/>
      <c r="C15" s="47" t="s">
        <v>305</v>
      </c>
      <c r="D15" s="46" t="s">
        <v>17</v>
      </c>
      <c r="E15" s="255">
        <v>63</v>
      </c>
      <c r="F15" s="280"/>
      <c r="G15" s="274"/>
    </row>
    <row r="16" spans="1:8" s="253" customFormat="1" ht="15" thickBot="1">
      <c r="A16" s="191">
        <v>5</v>
      </c>
      <c r="B16" s="242"/>
      <c r="C16" s="192" t="s">
        <v>444</v>
      </c>
      <c r="D16" s="183" t="s">
        <v>25</v>
      </c>
      <c r="E16" s="256">
        <v>260</v>
      </c>
      <c r="F16" s="281"/>
      <c r="G16" s="274"/>
    </row>
    <row r="17" spans="1:7" s="253" customFormat="1" ht="26.25" thickBot="1">
      <c r="A17" s="187"/>
      <c r="B17" s="188" t="s">
        <v>26</v>
      </c>
      <c r="C17" s="189" t="s">
        <v>205</v>
      </c>
      <c r="D17" s="190"/>
      <c r="E17" s="158"/>
      <c r="F17" s="277"/>
      <c r="G17" s="278"/>
    </row>
    <row r="18" spans="1:7" s="253" customFormat="1" ht="26.25" thickBot="1">
      <c r="A18" s="43">
        <v>6</v>
      </c>
      <c r="B18" s="44"/>
      <c r="C18" s="47" t="s">
        <v>204</v>
      </c>
      <c r="D18" s="193" t="s">
        <v>17</v>
      </c>
      <c r="E18" s="255">
        <v>6</v>
      </c>
      <c r="F18" s="282"/>
      <c r="G18" s="274"/>
    </row>
    <row r="19" spans="1:7" s="39" customFormat="1" ht="13.5" thickBot="1">
      <c r="A19" s="133"/>
      <c r="B19" s="134" t="s">
        <v>27</v>
      </c>
      <c r="C19" s="135" t="s">
        <v>28</v>
      </c>
      <c r="D19" s="136"/>
      <c r="E19" s="158"/>
      <c r="F19" s="283"/>
      <c r="G19" s="284"/>
    </row>
    <row r="20" spans="1:7" s="39" customFormat="1" ht="25.5">
      <c r="A20" s="43">
        <v>7</v>
      </c>
      <c r="B20" s="137"/>
      <c r="C20" s="47" t="s">
        <v>214</v>
      </c>
      <c r="D20" s="137" t="s">
        <v>25</v>
      </c>
      <c r="E20" s="255">
        <v>400</v>
      </c>
      <c r="F20" s="285"/>
      <c r="G20" s="274"/>
    </row>
    <row r="21" spans="1:7" s="39" customFormat="1" ht="25.5">
      <c r="A21" s="43">
        <v>8</v>
      </c>
      <c r="B21" s="137"/>
      <c r="C21" s="138" t="s">
        <v>215</v>
      </c>
      <c r="D21" s="139" t="s">
        <v>25</v>
      </c>
      <c r="E21" s="255">
        <v>100</v>
      </c>
      <c r="F21" s="286"/>
      <c r="G21" s="274"/>
    </row>
    <row r="22" spans="1:7" s="39" customFormat="1" ht="15" thickBot="1">
      <c r="A22" s="43">
        <v>9</v>
      </c>
      <c r="B22" s="137"/>
      <c r="C22" s="184" t="s">
        <v>29</v>
      </c>
      <c r="D22" s="185" t="s">
        <v>30</v>
      </c>
      <c r="E22" s="255">
        <v>100</v>
      </c>
      <c r="F22" s="287"/>
      <c r="G22" s="274"/>
    </row>
    <row r="23" spans="1:7" s="39" customFormat="1" ht="13.5" thickBot="1">
      <c r="A23" s="133"/>
      <c r="B23" s="134" t="s">
        <v>31</v>
      </c>
      <c r="C23" s="135" t="s">
        <v>32</v>
      </c>
      <c r="D23" s="136"/>
      <c r="E23" s="158"/>
      <c r="F23" s="283"/>
      <c r="G23" s="284"/>
    </row>
    <row r="24" spans="1:7" s="39" customFormat="1" ht="13.5" thickBot="1">
      <c r="A24" s="43">
        <v>10</v>
      </c>
      <c r="B24" s="137"/>
      <c r="C24" s="140" t="s">
        <v>311</v>
      </c>
      <c r="D24" s="137" t="s">
        <v>33</v>
      </c>
      <c r="E24" s="255">
        <v>20</v>
      </c>
      <c r="F24" s="288"/>
      <c r="G24" s="274"/>
    </row>
    <row r="25" spans="1:7" s="39" customFormat="1" ht="13.5" thickBot="1">
      <c r="A25" s="133"/>
      <c r="B25" s="134" t="s">
        <v>34</v>
      </c>
      <c r="C25" s="135" t="s">
        <v>35</v>
      </c>
      <c r="D25" s="136"/>
      <c r="E25" s="158"/>
      <c r="F25" s="283"/>
      <c r="G25" s="284"/>
    </row>
    <row r="26" spans="1:7" s="39" customFormat="1" ht="38.25">
      <c r="A26" s="43">
        <v>11</v>
      </c>
      <c r="B26" s="141"/>
      <c r="C26" s="142" t="s">
        <v>36</v>
      </c>
      <c r="D26" s="143" t="s">
        <v>25</v>
      </c>
      <c r="E26" s="257">
        <f>860+200</f>
        <v>1060</v>
      </c>
      <c r="F26" s="289"/>
      <c r="G26" s="274"/>
    </row>
    <row r="27" spans="1:7" s="39" customFormat="1">
      <c r="A27" s="43">
        <v>12</v>
      </c>
      <c r="B27" s="137"/>
      <c r="C27" s="140" t="s">
        <v>312</v>
      </c>
      <c r="D27" s="150" t="s">
        <v>33</v>
      </c>
      <c r="E27" s="258">
        <v>75</v>
      </c>
      <c r="F27" s="288"/>
      <c r="G27" s="274"/>
    </row>
    <row r="28" spans="1:7" s="39" customFormat="1">
      <c r="A28" s="43">
        <v>13</v>
      </c>
      <c r="B28" s="137"/>
      <c r="C28" s="131" t="s">
        <v>208</v>
      </c>
      <c r="D28" s="132" t="s">
        <v>17</v>
      </c>
      <c r="E28" s="255">
        <v>15</v>
      </c>
      <c r="F28" s="273"/>
      <c r="G28" s="274"/>
    </row>
    <row r="29" spans="1:7" s="39" customFormat="1" ht="13.5" thickBot="1">
      <c r="A29" s="43">
        <v>14</v>
      </c>
      <c r="B29" s="137"/>
      <c r="C29" s="131" t="s">
        <v>206</v>
      </c>
      <c r="D29" s="132" t="s">
        <v>17</v>
      </c>
      <c r="E29" s="255">
        <v>12</v>
      </c>
      <c r="F29" s="273"/>
      <c r="G29" s="274"/>
    </row>
    <row r="30" spans="1:7" s="39" customFormat="1" ht="14.25" thickTop="1" thickBot="1">
      <c r="A30" s="17"/>
      <c r="B30" s="18" t="s">
        <v>37</v>
      </c>
      <c r="C30" s="19" t="s">
        <v>38</v>
      </c>
      <c r="D30" s="144"/>
      <c r="E30" s="130"/>
      <c r="F30" s="290"/>
      <c r="G30" s="291"/>
    </row>
    <row r="31" spans="1:7" s="39" customFormat="1" ht="14.25" thickTop="1" thickBot="1">
      <c r="A31" s="145"/>
      <c r="B31" s="146" t="s">
        <v>39</v>
      </c>
      <c r="C31" s="147" t="s">
        <v>40</v>
      </c>
      <c r="D31" s="148"/>
      <c r="E31" s="259"/>
      <c r="F31" s="292"/>
      <c r="G31" s="293"/>
    </row>
    <row r="32" spans="1:7" s="39" customFormat="1" ht="25.5">
      <c r="A32" s="149">
        <v>15</v>
      </c>
      <c r="B32" s="137"/>
      <c r="C32" s="140" t="s">
        <v>41</v>
      </c>
      <c r="D32" s="150" t="s">
        <v>30</v>
      </c>
      <c r="E32" s="255">
        <v>650</v>
      </c>
      <c r="F32" s="288"/>
      <c r="G32" s="274"/>
    </row>
    <row r="33" spans="1:7" s="39" customFormat="1" ht="26.25" thickBot="1">
      <c r="A33" s="43">
        <v>16</v>
      </c>
      <c r="B33" s="137"/>
      <c r="C33" s="151" t="s">
        <v>42</v>
      </c>
      <c r="D33" s="152" t="s">
        <v>30</v>
      </c>
      <c r="E33" s="255">
        <v>400</v>
      </c>
      <c r="F33" s="294"/>
      <c r="G33" s="274"/>
    </row>
    <row r="34" spans="1:7" s="39" customFormat="1" ht="13.5" thickBot="1">
      <c r="A34" s="133"/>
      <c r="B34" s="134" t="s">
        <v>43</v>
      </c>
      <c r="C34" s="153" t="s">
        <v>44</v>
      </c>
      <c r="D34" s="136"/>
      <c r="E34" s="158"/>
      <c r="F34" s="283"/>
      <c r="G34" s="284"/>
    </row>
    <row r="35" spans="1:7" s="39" customFormat="1" ht="25.5">
      <c r="A35" s="43">
        <v>17</v>
      </c>
      <c r="B35" s="137"/>
      <c r="C35" s="140" t="s">
        <v>45</v>
      </c>
      <c r="D35" s="150" t="s">
        <v>30</v>
      </c>
      <c r="E35" s="255">
        <v>650</v>
      </c>
      <c r="F35" s="288"/>
      <c r="G35" s="274"/>
    </row>
    <row r="36" spans="1:7" s="39" customFormat="1" ht="26.25" thickBot="1">
      <c r="A36" s="43">
        <v>18</v>
      </c>
      <c r="B36" s="48"/>
      <c r="C36" s="151" t="s">
        <v>46</v>
      </c>
      <c r="D36" s="152" t="s">
        <v>30</v>
      </c>
      <c r="E36" s="255">
        <f>800-E35</f>
        <v>150</v>
      </c>
      <c r="F36" s="294"/>
      <c r="G36" s="274"/>
    </row>
    <row r="37" spans="1:7" s="39" customFormat="1" ht="14.25" thickTop="1" thickBot="1">
      <c r="A37" s="17"/>
      <c r="B37" s="154" t="s">
        <v>47</v>
      </c>
      <c r="C37" s="155" t="s">
        <v>48</v>
      </c>
      <c r="D37" s="144"/>
      <c r="E37" s="130"/>
      <c r="F37" s="290"/>
      <c r="G37" s="291"/>
    </row>
    <row r="38" spans="1:7" s="39" customFormat="1" ht="14.25" thickTop="1" thickBot="1">
      <c r="A38" s="133"/>
      <c r="B38" s="134" t="s">
        <v>49</v>
      </c>
      <c r="C38" s="153" t="s">
        <v>50</v>
      </c>
      <c r="D38" s="156"/>
      <c r="E38" s="158"/>
      <c r="F38" s="283"/>
      <c r="G38" s="284"/>
    </row>
    <row r="39" spans="1:7" s="39" customFormat="1">
      <c r="A39" s="43">
        <v>19</v>
      </c>
      <c r="B39" s="48"/>
      <c r="C39" s="140" t="s">
        <v>271</v>
      </c>
      <c r="D39" s="150" t="s">
        <v>33</v>
      </c>
      <c r="E39" s="255">
        <v>35</v>
      </c>
      <c r="F39" s="288"/>
      <c r="G39" s="274"/>
    </row>
    <row r="40" spans="1:7" s="39" customFormat="1" ht="25.5">
      <c r="A40" s="43">
        <v>20</v>
      </c>
      <c r="B40" s="48"/>
      <c r="C40" s="131" t="s">
        <v>298</v>
      </c>
      <c r="D40" s="132" t="s">
        <v>17</v>
      </c>
      <c r="E40" s="255">
        <v>2</v>
      </c>
      <c r="F40" s="273"/>
      <c r="G40" s="274"/>
    </row>
    <row r="41" spans="1:7" s="39" customFormat="1" ht="38.25">
      <c r="A41" s="43">
        <v>21</v>
      </c>
      <c r="B41" s="137"/>
      <c r="C41" s="131" t="s">
        <v>299</v>
      </c>
      <c r="D41" s="132" t="s">
        <v>17</v>
      </c>
      <c r="E41" s="255">
        <v>2</v>
      </c>
      <c r="F41" s="273"/>
      <c r="G41" s="274"/>
    </row>
    <row r="42" spans="1:7" s="39" customFormat="1" ht="39" thickBot="1">
      <c r="A42" s="43">
        <v>22</v>
      </c>
      <c r="B42" s="137"/>
      <c r="C42" s="151" t="s">
        <v>207</v>
      </c>
      <c r="D42" s="152" t="s">
        <v>17</v>
      </c>
      <c r="E42" s="255">
        <v>4</v>
      </c>
      <c r="F42" s="294"/>
      <c r="G42" s="274"/>
    </row>
    <row r="43" spans="1:7" s="39" customFormat="1" ht="13.5" thickBot="1">
      <c r="A43" s="133"/>
      <c r="B43" s="134" t="s">
        <v>286</v>
      </c>
      <c r="C43" s="157" t="s">
        <v>287</v>
      </c>
      <c r="D43" s="134"/>
      <c r="E43" s="158"/>
      <c r="F43" s="295"/>
      <c r="G43" s="284"/>
    </row>
    <row r="44" spans="1:7" s="39" customFormat="1" ht="38.25">
      <c r="A44" s="182">
        <v>23</v>
      </c>
      <c r="B44" s="137"/>
      <c r="C44" s="160" t="s">
        <v>289</v>
      </c>
      <c r="D44" s="152" t="s">
        <v>30</v>
      </c>
      <c r="E44" s="255">
        <v>100</v>
      </c>
      <c r="F44" s="273"/>
      <c r="G44" s="274"/>
    </row>
    <row r="45" spans="1:7" s="39" customFormat="1" ht="14.25">
      <c r="A45" s="244">
        <v>24</v>
      </c>
      <c r="B45" s="48"/>
      <c r="C45" s="161" t="s">
        <v>300</v>
      </c>
      <c r="D45" s="132" t="s">
        <v>25</v>
      </c>
      <c r="E45" s="255">
        <v>200</v>
      </c>
      <c r="F45" s="288"/>
      <c r="G45" s="274"/>
    </row>
    <row r="46" spans="1:7" s="39" customFormat="1" ht="14.25">
      <c r="A46" s="244">
        <v>25</v>
      </c>
      <c r="B46" s="48"/>
      <c r="C46" s="161" t="s">
        <v>302</v>
      </c>
      <c r="D46" s="132" t="s">
        <v>25</v>
      </c>
      <c r="E46" s="255">
        <v>120</v>
      </c>
      <c r="F46" s="288"/>
      <c r="G46" s="274"/>
    </row>
    <row r="47" spans="1:7" s="39" customFormat="1" ht="39" thickBot="1">
      <c r="A47" s="245">
        <v>26</v>
      </c>
      <c r="B47" s="48"/>
      <c r="C47" s="138" t="s">
        <v>288</v>
      </c>
      <c r="D47" s="132" t="s">
        <v>25</v>
      </c>
      <c r="E47" s="255">
        <v>350</v>
      </c>
      <c r="F47" s="288"/>
      <c r="G47" s="274"/>
    </row>
    <row r="48" spans="1:7" s="39" customFormat="1" ht="14.25" thickTop="1" thickBot="1">
      <c r="A48" s="17"/>
      <c r="B48" s="154" t="s">
        <v>51</v>
      </c>
      <c r="C48" s="155" t="s">
        <v>52</v>
      </c>
      <c r="D48" s="144"/>
      <c r="E48" s="130"/>
      <c r="F48" s="290"/>
      <c r="G48" s="291"/>
    </row>
    <row r="49" spans="1:7" s="39" customFormat="1" ht="27" thickTop="1" thickBot="1">
      <c r="A49" s="133"/>
      <c r="B49" s="134" t="s">
        <v>53</v>
      </c>
      <c r="C49" s="157" t="s">
        <v>54</v>
      </c>
      <c r="D49" s="134"/>
      <c r="E49" s="158"/>
      <c r="F49" s="283"/>
      <c r="G49" s="284"/>
    </row>
    <row r="50" spans="1:7" s="39" customFormat="1" ht="25.5">
      <c r="A50" s="43">
        <v>27</v>
      </c>
      <c r="B50" s="137"/>
      <c r="C50" s="140" t="s">
        <v>55</v>
      </c>
      <c r="D50" s="150" t="s">
        <v>25</v>
      </c>
      <c r="E50" s="255">
        <f>1200+250+240+250+1200+240+1200+1200+1200</f>
        <v>6980</v>
      </c>
      <c r="F50" s="288"/>
      <c r="G50" s="274"/>
    </row>
    <row r="51" spans="1:7" s="39" customFormat="1" ht="38.25">
      <c r="A51" s="43">
        <v>28</v>
      </c>
      <c r="B51" s="137"/>
      <c r="C51" s="131" t="s">
        <v>56</v>
      </c>
      <c r="D51" s="132" t="s">
        <v>25</v>
      </c>
      <c r="E51" s="255">
        <v>1200</v>
      </c>
      <c r="F51" s="273"/>
      <c r="G51" s="274"/>
    </row>
    <row r="52" spans="1:7" s="39" customFormat="1" ht="39" thickBot="1">
      <c r="A52" s="43">
        <v>29</v>
      </c>
      <c r="B52" s="137"/>
      <c r="C52" s="131" t="s">
        <v>57</v>
      </c>
      <c r="D52" s="132" t="s">
        <v>25</v>
      </c>
      <c r="E52" s="255">
        <v>2400</v>
      </c>
      <c r="F52" s="296"/>
      <c r="G52" s="274"/>
    </row>
    <row r="53" spans="1:7" s="39" customFormat="1" ht="51.75" thickBot="1">
      <c r="A53" s="133"/>
      <c r="B53" s="134" t="s">
        <v>58</v>
      </c>
      <c r="C53" s="157" t="s">
        <v>315</v>
      </c>
      <c r="D53" s="136"/>
      <c r="E53" s="158"/>
      <c r="F53" s="283"/>
      <c r="G53" s="284"/>
    </row>
    <row r="54" spans="1:7" s="39" customFormat="1" ht="51">
      <c r="A54" s="246">
        <v>30</v>
      </c>
      <c r="B54" s="141"/>
      <c r="C54" s="142" t="s">
        <v>275</v>
      </c>
      <c r="D54" s="143" t="s">
        <v>25</v>
      </c>
      <c r="E54" s="260">
        <v>1200</v>
      </c>
      <c r="F54" s="297"/>
      <c r="G54" s="298"/>
    </row>
    <row r="55" spans="1:7" s="39" customFormat="1" ht="63.75">
      <c r="A55" s="177">
        <v>31</v>
      </c>
      <c r="B55" s="137"/>
      <c r="C55" s="131" t="s">
        <v>276</v>
      </c>
      <c r="D55" s="132" t="s">
        <v>25</v>
      </c>
      <c r="E55" s="255">
        <v>250</v>
      </c>
      <c r="F55" s="299"/>
      <c r="G55" s="274"/>
    </row>
    <row r="56" spans="1:7" s="39" customFormat="1" ht="51">
      <c r="A56" s="244">
        <v>32</v>
      </c>
      <c r="B56" s="137"/>
      <c r="C56" s="131" t="s">
        <v>272</v>
      </c>
      <c r="D56" s="132" t="s">
        <v>25</v>
      </c>
      <c r="E56" s="261">
        <v>240</v>
      </c>
      <c r="F56" s="300"/>
      <c r="G56" s="274"/>
    </row>
    <row r="57" spans="1:7" s="39" customFormat="1" ht="51">
      <c r="A57" s="244">
        <v>33</v>
      </c>
      <c r="B57" s="137"/>
      <c r="C57" s="131" t="s">
        <v>273</v>
      </c>
      <c r="D57" s="132" t="s">
        <v>25</v>
      </c>
      <c r="E57" s="261">
        <v>250</v>
      </c>
      <c r="F57" s="300"/>
      <c r="G57" s="274"/>
    </row>
    <row r="58" spans="1:7" s="39" customFormat="1" ht="51.75" thickBot="1">
      <c r="A58" s="247">
        <v>34</v>
      </c>
      <c r="B58" s="200"/>
      <c r="C58" s="162" t="s">
        <v>274</v>
      </c>
      <c r="D58" s="185" t="s">
        <v>25</v>
      </c>
      <c r="E58" s="262">
        <v>1200</v>
      </c>
      <c r="F58" s="296"/>
      <c r="G58" s="301"/>
    </row>
    <row r="59" spans="1:7" s="39" customFormat="1" ht="26.25" thickBot="1">
      <c r="A59" s="133"/>
      <c r="B59" s="134" t="s">
        <v>316</v>
      </c>
      <c r="C59" s="157" t="s">
        <v>334</v>
      </c>
      <c r="D59" s="136"/>
      <c r="E59" s="158"/>
      <c r="F59" s="283"/>
      <c r="G59" s="284"/>
    </row>
    <row r="60" spans="1:7" s="39" customFormat="1" ht="63.75">
      <c r="A60" s="43">
        <v>35</v>
      </c>
      <c r="B60" s="137"/>
      <c r="C60" s="131" t="s">
        <v>313</v>
      </c>
      <c r="D60" s="132" t="s">
        <v>25</v>
      </c>
      <c r="E60" s="261">
        <v>240</v>
      </c>
      <c r="F60" s="300"/>
      <c r="G60" s="274"/>
    </row>
    <row r="61" spans="1:7" s="39" customFormat="1" ht="51.75" thickBot="1">
      <c r="A61" s="159">
        <v>36</v>
      </c>
      <c r="B61" s="137"/>
      <c r="C61" s="151" t="s">
        <v>314</v>
      </c>
      <c r="D61" s="152" t="s">
        <v>25</v>
      </c>
      <c r="E61" s="263">
        <v>1200</v>
      </c>
      <c r="F61" s="302"/>
      <c r="G61" s="303"/>
    </row>
    <row r="62" spans="1:7" s="39" customFormat="1" ht="13.5" thickBot="1">
      <c r="A62" s="133"/>
      <c r="B62" s="134" t="s">
        <v>59</v>
      </c>
      <c r="C62" s="157" t="s">
        <v>60</v>
      </c>
      <c r="D62" s="136"/>
      <c r="E62" s="158"/>
      <c r="F62" s="283"/>
      <c r="G62" s="284"/>
    </row>
    <row r="63" spans="1:7" s="39" customFormat="1" ht="26.25" thickBot="1">
      <c r="A63" s="119">
        <v>37</v>
      </c>
      <c r="B63" s="198"/>
      <c r="C63" s="199" t="s">
        <v>277</v>
      </c>
      <c r="D63" s="167" t="s">
        <v>25</v>
      </c>
      <c r="E63" s="255">
        <v>1200</v>
      </c>
      <c r="F63" s="273"/>
      <c r="G63" s="274"/>
    </row>
    <row r="64" spans="1:7" s="39" customFormat="1" ht="14.25" thickTop="1" thickBot="1">
      <c r="A64" s="17"/>
      <c r="B64" s="154" t="s">
        <v>61</v>
      </c>
      <c r="C64" s="155" t="s">
        <v>62</v>
      </c>
      <c r="D64" s="144"/>
      <c r="E64" s="130"/>
      <c r="F64" s="290"/>
      <c r="G64" s="291"/>
    </row>
    <row r="65" spans="1:7" s="39" customFormat="1" ht="14.25" thickTop="1" thickBot="1">
      <c r="A65" s="133"/>
      <c r="B65" s="134" t="s">
        <v>317</v>
      </c>
      <c r="C65" s="157" t="s">
        <v>212</v>
      </c>
      <c r="D65" s="156"/>
      <c r="E65" s="158"/>
      <c r="F65" s="283"/>
      <c r="G65" s="284"/>
    </row>
    <row r="66" spans="1:7" s="39" customFormat="1" ht="39" thickBot="1">
      <c r="A66" s="43">
        <v>38</v>
      </c>
      <c r="B66" s="137"/>
      <c r="C66" s="131" t="s">
        <v>278</v>
      </c>
      <c r="D66" s="132" t="s">
        <v>25</v>
      </c>
      <c r="E66" s="255">
        <v>1200</v>
      </c>
      <c r="F66" s="273"/>
      <c r="G66" s="274"/>
    </row>
    <row r="67" spans="1:7" s="39" customFormat="1" ht="26.25" thickBot="1">
      <c r="A67" s="133"/>
      <c r="B67" s="134" t="s">
        <v>318</v>
      </c>
      <c r="C67" s="157" t="s">
        <v>63</v>
      </c>
      <c r="D67" s="156"/>
      <c r="E67" s="158"/>
      <c r="F67" s="283"/>
      <c r="G67" s="284"/>
    </row>
    <row r="68" spans="1:7" s="39" customFormat="1" ht="26.25" thickBot="1">
      <c r="A68" s="43">
        <v>39</v>
      </c>
      <c r="B68" s="137"/>
      <c r="C68" s="140" t="s">
        <v>279</v>
      </c>
      <c r="D68" s="150" t="s">
        <v>25</v>
      </c>
      <c r="E68" s="255">
        <v>1200</v>
      </c>
      <c r="F68" s="288"/>
      <c r="G68" s="274"/>
    </row>
    <row r="69" spans="1:7" s="39" customFormat="1" ht="13.5" thickBot="1">
      <c r="A69" s="133"/>
      <c r="B69" s="168" t="s">
        <v>64</v>
      </c>
      <c r="C69" s="169" t="s">
        <v>65</v>
      </c>
      <c r="D69" s="136"/>
      <c r="E69" s="158"/>
      <c r="F69" s="283"/>
      <c r="G69" s="284"/>
    </row>
    <row r="70" spans="1:7" s="39" customFormat="1" ht="51.75" thickBot="1">
      <c r="A70" s="43">
        <v>40</v>
      </c>
      <c r="B70" s="141"/>
      <c r="C70" s="170" t="s">
        <v>301</v>
      </c>
      <c r="D70" s="171" t="s">
        <v>25</v>
      </c>
      <c r="E70" s="264">
        <v>320</v>
      </c>
      <c r="F70" s="304"/>
      <c r="G70" s="305"/>
    </row>
    <row r="71" spans="1:7" s="39" customFormat="1" ht="27" thickTop="1" thickBot="1">
      <c r="A71" s="133"/>
      <c r="B71" s="134" t="s">
        <v>319</v>
      </c>
      <c r="C71" s="157" t="s">
        <v>320</v>
      </c>
      <c r="D71" s="156"/>
      <c r="E71" s="158"/>
      <c r="F71" s="283"/>
      <c r="G71" s="284"/>
    </row>
    <row r="72" spans="1:7" s="39" customFormat="1" ht="26.25" thickBot="1">
      <c r="A72" s="43">
        <v>41</v>
      </c>
      <c r="B72" s="137"/>
      <c r="C72" s="140" t="s">
        <v>321</v>
      </c>
      <c r="D72" s="150" t="s">
        <v>33</v>
      </c>
      <c r="E72" s="255">
        <v>14</v>
      </c>
      <c r="F72" s="288"/>
      <c r="G72" s="274"/>
    </row>
    <row r="73" spans="1:7" s="39" customFormat="1" ht="14.25" thickTop="1" thickBot="1">
      <c r="A73" s="17"/>
      <c r="B73" s="154" t="s">
        <v>66</v>
      </c>
      <c r="C73" s="155" t="s">
        <v>67</v>
      </c>
      <c r="D73" s="144"/>
      <c r="E73" s="130"/>
      <c r="F73" s="290"/>
      <c r="G73" s="291"/>
    </row>
    <row r="74" spans="1:7" s="39" customFormat="1" ht="13.5" thickTop="1">
      <c r="A74" s="172"/>
      <c r="B74" s="173" t="s">
        <v>68</v>
      </c>
      <c r="C74" s="174" t="s">
        <v>69</v>
      </c>
      <c r="D74" s="175"/>
      <c r="E74" s="265"/>
      <c r="F74" s="306"/>
      <c r="G74" s="307"/>
    </row>
    <row r="75" spans="1:7" s="39" customFormat="1" ht="39" thickBot="1">
      <c r="A75" s="149">
        <v>42</v>
      </c>
      <c r="B75" s="137"/>
      <c r="C75" s="131" t="s">
        <v>70</v>
      </c>
      <c r="D75" s="132" t="s">
        <v>25</v>
      </c>
      <c r="E75" s="255">
        <v>400</v>
      </c>
      <c r="F75" s="273"/>
      <c r="G75" s="274"/>
    </row>
    <row r="76" spans="1:7" s="39" customFormat="1" ht="26.25" thickBot="1">
      <c r="A76" s="133"/>
      <c r="B76" s="134" t="s">
        <v>71</v>
      </c>
      <c r="C76" s="157" t="s">
        <v>72</v>
      </c>
      <c r="D76" s="156"/>
      <c r="E76" s="158"/>
      <c r="F76" s="283"/>
      <c r="G76" s="284"/>
    </row>
    <row r="77" spans="1:7" s="39" customFormat="1" ht="25.5">
      <c r="A77" s="43">
        <v>43</v>
      </c>
      <c r="B77" s="137"/>
      <c r="C77" s="140" t="s">
        <v>281</v>
      </c>
      <c r="D77" s="132" t="s">
        <v>25</v>
      </c>
      <c r="E77" s="255">
        <v>300</v>
      </c>
      <c r="F77" s="288"/>
      <c r="G77" s="274"/>
    </row>
    <row r="78" spans="1:7" s="39" customFormat="1" ht="21" customHeight="1">
      <c r="A78" s="43">
        <v>44</v>
      </c>
      <c r="B78" s="137"/>
      <c r="C78" s="151" t="s">
        <v>290</v>
      </c>
      <c r="D78" s="132" t="s">
        <v>33</v>
      </c>
      <c r="E78" s="255">
        <v>65</v>
      </c>
      <c r="F78" s="294"/>
      <c r="G78" s="274"/>
    </row>
    <row r="79" spans="1:7" s="39" customFormat="1" ht="25.5">
      <c r="A79" s="43">
        <v>45</v>
      </c>
      <c r="B79" s="137"/>
      <c r="C79" s="131" t="s">
        <v>297</v>
      </c>
      <c r="D79" s="132" t="s">
        <v>33</v>
      </c>
      <c r="E79" s="266">
        <v>10</v>
      </c>
      <c r="F79" s="273"/>
      <c r="G79" s="274"/>
    </row>
    <row r="80" spans="1:7" s="39" customFormat="1" ht="25.5">
      <c r="A80" s="43">
        <v>46</v>
      </c>
      <c r="B80" s="137"/>
      <c r="C80" s="131" t="s">
        <v>291</v>
      </c>
      <c r="D80" s="132" t="s">
        <v>33</v>
      </c>
      <c r="E80" s="266">
        <v>85</v>
      </c>
      <c r="F80" s="273"/>
      <c r="G80" s="274"/>
    </row>
    <row r="81" spans="1:7" s="39" customFormat="1" ht="25.5">
      <c r="A81" s="43">
        <v>47</v>
      </c>
      <c r="B81" s="137"/>
      <c r="C81" s="131" t="s">
        <v>282</v>
      </c>
      <c r="D81" s="132" t="s">
        <v>33</v>
      </c>
      <c r="E81" s="266">
        <v>10</v>
      </c>
      <c r="F81" s="273"/>
      <c r="G81" s="274"/>
    </row>
    <row r="82" spans="1:7" s="39" customFormat="1" ht="51">
      <c r="A82" s="43">
        <v>48</v>
      </c>
      <c r="B82" s="137"/>
      <c r="C82" s="131" t="s">
        <v>292</v>
      </c>
      <c r="D82" s="132" t="s">
        <v>17</v>
      </c>
      <c r="E82" s="255">
        <v>1</v>
      </c>
      <c r="F82" s="294"/>
      <c r="G82" s="274"/>
    </row>
    <row r="83" spans="1:7" s="39" customFormat="1" ht="63.75">
      <c r="A83" s="43">
        <v>49</v>
      </c>
      <c r="B83" s="137"/>
      <c r="C83" s="131" t="s">
        <v>293</v>
      </c>
      <c r="D83" s="132" t="s">
        <v>17</v>
      </c>
      <c r="E83" s="255">
        <v>2</v>
      </c>
      <c r="F83" s="294"/>
      <c r="G83" s="274"/>
    </row>
    <row r="84" spans="1:7" s="39" customFormat="1" ht="38.25">
      <c r="A84" s="43">
        <v>50</v>
      </c>
      <c r="B84" s="137"/>
      <c r="C84" s="131" t="s">
        <v>294</v>
      </c>
      <c r="D84" s="132" t="s">
        <v>17</v>
      </c>
      <c r="E84" s="255">
        <v>1</v>
      </c>
      <c r="F84" s="294"/>
      <c r="G84" s="274"/>
    </row>
    <row r="85" spans="1:7" s="39" customFormat="1" ht="38.25">
      <c r="A85" s="43">
        <v>51</v>
      </c>
      <c r="B85" s="137"/>
      <c r="C85" s="131" t="s">
        <v>295</v>
      </c>
      <c r="D85" s="132" t="s">
        <v>17</v>
      </c>
      <c r="E85" s="255">
        <v>2</v>
      </c>
      <c r="F85" s="294"/>
      <c r="G85" s="274"/>
    </row>
    <row r="86" spans="1:7" s="39" customFormat="1" ht="39" thickBot="1">
      <c r="A86" s="43">
        <v>52</v>
      </c>
      <c r="B86" s="137"/>
      <c r="C86" s="131" t="s">
        <v>296</v>
      </c>
      <c r="D86" s="132" t="s">
        <v>17</v>
      </c>
      <c r="E86" s="255">
        <v>2</v>
      </c>
      <c r="F86" s="294"/>
      <c r="G86" s="274"/>
    </row>
    <row r="87" spans="1:7" s="39" customFormat="1" ht="13.5" thickBot="1">
      <c r="A87" s="133"/>
      <c r="B87" s="134" t="s">
        <v>73</v>
      </c>
      <c r="C87" s="157" t="s">
        <v>74</v>
      </c>
      <c r="D87" s="136"/>
      <c r="E87" s="158"/>
      <c r="F87" s="283"/>
      <c r="G87" s="284"/>
    </row>
    <row r="88" spans="1:7" s="39" customFormat="1" ht="26.25" thickBot="1">
      <c r="A88" s="43">
        <v>53</v>
      </c>
      <c r="B88" s="137"/>
      <c r="C88" s="160" t="s">
        <v>75</v>
      </c>
      <c r="D88" s="48" t="s">
        <v>25</v>
      </c>
      <c r="E88" s="267">
        <v>400</v>
      </c>
      <c r="F88" s="308"/>
      <c r="G88" s="274"/>
    </row>
    <row r="89" spans="1:7" s="39" customFormat="1" ht="14.25" thickTop="1" thickBot="1">
      <c r="A89" s="17"/>
      <c r="B89" s="154" t="s">
        <v>76</v>
      </c>
      <c r="C89" s="155" t="s">
        <v>77</v>
      </c>
      <c r="D89" s="144"/>
      <c r="E89" s="130"/>
      <c r="F89" s="290"/>
      <c r="G89" s="291"/>
    </row>
    <row r="90" spans="1:7" s="39" customFormat="1" ht="13.5" thickTop="1">
      <c r="A90" s="172"/>
      <c r="B90" s="173" t="s">
        <v>78</v>
      </c>
      <c r="C90" s="196" t="s">
        <v>79</v>
      </c>
      <c r="D90" s="175"/>
      <c r="E90" s="265"/>
      <c r="F90" s="306"/>
      <c r="G90" s="307"/>
    </row>
    <row r="91" spans="1:7" s="39" customFormat="1" ht="18.75" customHeight="1" thickBot="1">
      <c r="A91" s="149">
        <v>54</v>
      </c>
      <c r="B91" s="137"/>
      <c r="C91" s="194" t="s">
        <v>442</v>
      </c>
      <c r="D91" s="132" t="s">
        <v>25</v>
      </c>
      <c r="E91" s="255">
        <v>75</v>
      </c>
      <c r="F91" s="273"/>
      <c r="G91" s="274"/>
    </row>
    <row r="92" spans="1:7" s="39" customFormat="1" ht="13.5" thickBot="1">
      <c r="A92" s="133"/>
      <c r="B92" s="134" t="s">
        <v>80</v>
      </c>
      <c r="C92" s="153" t="s">
        <v>81</v>
      </c>
      <c r="D92" s="156"/>
      <c r="E92" s="158"/>
      <c r="F92" s="283"/>
      <c r="G92" s="284"/>
    </row>
    <row r="93" spans="1:7" s="39" customFormat="1" ht="25.5">
      <c r="A93" s="43">
        <v>55</v>
      </c>
      <c r="B93" s="137"/>
      <c r="C93" s="194" t="s">
        <v>209</v>
      </c>
      <c r="D93" s="337" t="s">
        <v>17</v>
      </c>
      <c r="E93" s="255">
        <v>16</v>
      </c>
      <c r="F93" s="288"/>
      <c r="G93" s="274"/>
    </row>
    <row r="94" spans="1:7" s="39" customFormat="1" ht="25.5">
      <c r="A94" s="43">
        <v>56</v>
      </c>
      <c r="B94" s="137"/>
      <c r="C94" s="194" t="s">
        <v>82</v>
      </c>
      <c r="D94" s="337" t="s">
        <v>17</v>
      </c>
      <c r="E94" s="255">
        <v>24</v>
      </c>
      <c r="F94" s="288"/>
      <c r="G94" s="274"/>
    </row>
    <row r="95" spans="1:7" s="39" customFormat="1" ht="26.25" thickBot="1">
      <c r="A95" s="159">
        <v>57</v>
      </c>
      <c r="B95" s="137"/>
      <c r="C95" s="186" t="s">
        <v>310</v>
      </c>
      <c r="D95" s="195" t="s">
        <v>17</v>
      </c>
      <c r="E95" s="268">
        <v>2</v>
      </c>
      <c r="F95" s="309"/>
      <c r="G95" s="276"/>
    </row>
    <row r="96" spans="1:7" s="39" customFormat="1" ht="13.5" thickBot="1">
      <c r="A96" s="133"/>
      <c r="B96" s="134" t="s">
        <v>83</v>
      </c>
      <c r="C96" s="157" t="s">
        <v>84</v>
      </c>
      <c r="D96" s="156"/>
      <c r="E96" s="158"/>
      <c r="F96" s="283"/>
      <c r="G96" s="284"/>
    </row>
    <row r="97" spans="1:7" s="39" customFormat="1" ht="26.25" thickBot="1">
      <c r="A97" s="159">
        <v>58</v>
      </c>
      <c r="B97" s="137"/>
      <c r="C97" s="131" t="s">
        <v>210</v>
      </c>
      <c r="D97" s="150" t="s">
        <v>33</v>
      </c>
      <c r="E97" s="255">
        <v>75</v>
      </c>
      <c r="F97" s="273"/>
      <c r="G97" s="274"/>
    </row>
    <row r="98" spans="1:7" s="39" customFormat="1" ht="13.5" thickBot="1">
      <c r="A98" s="133"/>
      <c r="B98" s="134" t="s">
        <v>322</v>
      </c>
      <c r="C98" s="157" t="s">
        <v>324</v>
      </c>
      <c r="D98" s="156"/>
      <c r="E98" s="158"/>
      <c r="F98" s="283"/>
      <c r="G98" s="284"/>
    </row>
    <row r="99" spans="1:7" s="39" customFormat="1" ht="18.75" customHeight="1" thickBot="1">
      <c r="A99" s="159">
        <v>59</v>
      </c>
      <c r="B99" s="137"/>
      <c r="C99" s="131" t="s">
        <v>323</v>
      </c>
      <c r="D99" s="150" t="s">
        <v>33</v>
      </c>
      <c r="E99" s="255">
        <v>22</v>
      </c>
      <c r="F99" s="273"/>
      <c r="G99" s="274"/>
    </row>
    <row r="100" spans="1:7" s="39" customFormat="1" ht="13.5" thickBot="1">
      <c r="A100" s="133"/>
      <c r="B100" s="134" t="s">
        <v>85</v>
      </c>
      <c r="C100" s="157" t="s">
        <v>86</v>
      </c>
      <c r="D100" s="156"/>
      <c r="E100" s="158"/>
      <c r="F100" s="283"/>
      <c r="G100" s="284"/>
    </row>
    <row r="101" spans="1:7" s="39" customFormat="1" ht="21" customHeight="1" thickBot="1">
      <c r="A101" s="43">
        <v>60</v>
      </c>
      <c r="B101" s="137"/>
      <c r="C101" s="151" t="s">
        <v>87</v>
      </c>
      <c r="D101" s="152" t="s">
        <v>33</v>
      </c>
      <c r="E101" s="255">
        <v>130</v>
      </c>
      <c r="F101" s="294"/>
      <c r="G101" s="274"/>
    </row>
    <row r="102" spans="1:7" s="39" customFormat="1" ht="14.25" thickTop="1" thickBot="1">
      <c r="A102" s="17"/>
      <c r="B102" s="154" t="s">
        <v>88</v>
      </c>
      <c r="C102" s="155" t="s">
        <v>89</v>
      </c>
      <c r="D102" s="144"/>
      <c r="E102" s="130"/>
      <c r="F102" s="290"/>
      <c r="G102" s="291"/>
    </row>
    <row r="103" spans="1:7" s="39" customFormat="1" ht="14.25" thickTop="1" thickBot="1">
      <c r="A103" s="145"/>
      <c r="B103" s="146" t="s">
        <v>90</v>
      </c>
      <c r="C103" s="176" t="s">
        <v>217</v>
      </c>
      <c r="D103" s="148"/>
      <c r="E103" s="259"/>
      <c r="F103" s="292"/>
      <c r="G103" s="293"/>
    </row>
    <row r="104" spans="1:7" s="39" customFormat="1" ht="25.5">
      <c r="A104" s="177">
        <v>61</v>
      </c>
      <c r="B104" s="137"/>
      <c r="C104" s="142" t="s">
        <v>91</v>
      </c>
      <c r="D104" s="132" t="s">
        <v>33</v>
      </c>
      <c r="E104" s="257">
        <v>230</v>
      </c>
      <c r="F104" s="273"/>
      <c r="G104" s="274"/>
    </row>
    <row r="105" spans="1:7" s="39" customFormat="1" ht="39" thickBot="1">
      <c r="A105" s="149">
        <v>62</v>
      </c>
      <c r="B105" s="137"/>
      <c r="C105" s="162" t="s">
        <v>216</v>
      </c>
      <c r="D105" s="150" t="s">
        <v>33</v>
      </c>
      <c r="E105" s="255">
        <v>195</v>
      </c>
      <c r="F105" s="288"/>
      <c r="G105" s="274"/>
    </row>
    <row r="106" spans="1:7" s="39" customFormat="1" ht="13.5" thickBot="1">
      <c r="A106" s="133"/>
      <c r="B106" s="134" t="s">
        <v>200</v>
      </c>
      <c r="C106" s="157" t="s">
        <v>92</v>
      </c>
      <c r="D106" s="156"/>
      <c r="E106" s="158"/>
      <c r="F106" s="283"/>
      <c r="G106" s="284"/>
    </row>
    <row r="107" spans="1:7" s="39" customFormat="1" ht="38.25">
      <c r="A107" s="43">
        <v>63</v>
      </c>
      <c r="B107" s="137"/>
      <c r="C107" s="160" t="s">
        <v>280</v>
      </c>
      <c r="D107" s="137" t="s">
        <v>25</v>
      </c>
      <c r="E107" s="254">
        <v>220</v>
      </c>
      <c r="F107" s="310"/>
      <c r="G107" s="274"/>
    </row>
    <row r="108" spans="1:7" s="39" customFormat="1" ht="26.25" thickBot="1">
      <c r="A108" s="159">
        <v>64</v>
      </c>
      <c r="B108" s="183"/>
      <c r="C108" s="186" t="s">
        <v>303</v>
      </c>
      <c r="D108" s="183" t="s">
        <v>25</v>
      </c>
      <c r="E108" s="256">
        <f>8*0.6</f>
        <v>4.8</v>
      </c>
      <c r="F108" s="311"/>
      <c r="G108" s="274"/>
    </row>
    <row r="109" spans="1:7" s="39" customFormat="1" ht="13.5" thickBot="1">
      <c r="A109" s="133"/>
      <c r="B109" s="134" t="s">
        <v>93</v>
      </c>
      <c r="C109" s="157" t="s">
        <v>270</v>
      </c>
      <c r="D109" s="156"/>
      <c r="E109" s="158"/>
      <c r="F109" s="283"/>
      <c r="G109" s="284"/>
    </row>
    <row r="110" spans="1:7" s="39" customFormat="1" ht="26.25" thickBot="1">
      <c r="A110" s="43">
        <v>65</v>
      </c>
      <c r="B110" s="178"/>
      <c r="C110" s="179" t="s">
        <v>211</v>
      </c>
      <c r="D110" s="178" t="s">
        <v>33</v>
      </c>
      <c r="E110" s="255">
        <v>155</v>
      </c>
      <c r="F110" s="308"/>
      <c r="G110" s="312"/>
    </row>
    <row r="111" spans="1:7" s="39" customFormat="1" ht="13.5" thickBot="1">
      <c r="A111" s="133"/>
      <c r="B111" s="134" t="s">
        <v>325</v>
      </c>
      <c r="C111" s="157" t="s">
        <v>326</v>
      </c>
      <c r="D111" s="156"/>
      <c r="E111" s="158"/>
      <c r="F111" s="283"/>
      <c r="G111" s="284"/>
    </row>
    <row r="112" spans="1:7" s="39" customFormat="1" ht="26.25" thickBot="1">
      <c r="A112" s="43">
        <v>66</v>
      </c>
      <c r="B112" s="178"/>
      <c r="C112" s="131" t="s">
        <v>283</v>
      </c>
      <c r="D112" s="132" t="s">
        <v>33</v>
      </c>
      <c r="E112" s="266">
        <v>6.5</v>
      </c>
      <c r="F112" s="273"/>
      <c r="G112" s="274"/>
    </row>
    <row r="113" spans="1:7" s="39" customFormat="1" ht="13.5" thickBot="1">
      <c r="A113" s="133"/>
      <c r="B113" s="134" t="s">
        <v>327</v>
      </c>
      <c r="C113" s="157" t="s">
        <v>328</v>
      </c>
      <c r="D113" s="156"/>
      <c r="E113" s="158"/>
      <c r="F113" s="283"/>
      <c r="G113" s="284"/>
    </row>
    <row r="114" spans="1:7" s="39" customFormat="1" ht="26.25" thickBot="1">
      <c r="A114" s="43">
        <v>67</v>
      </c>
      <c r="B114" s="178"/>
      <c r="C114" s="131" t="s">
        <v>282</v>
      </c>
      <c r="D114" s="132" t="s">
        <v>33</v>
      </c>
      <c r="E114" s="266">
        <v>10</v>
      </c>
      <c r="F114" s="273"/>
      <c r="G114" s="274"/>
    </row>
    <row r="115" spans="1:7" s="39" customFormat="1" ht="14.25" thickTop="1" thickBot="1">
      <c r="A115" s="17"/>
      <c r="B115" s="154" t="s">
        <v>94</v>
      </c>
      <c r="C115" s="155" t="s">
        <v>95</v>
      </c>
      <c r="D115" s="144"/>
      <c r="E115" s="130"/>
      <c r="F115" s="290"/>
      <c r="G115" s="291"/>
    </row>
    <row r="116" spans="1:7" s="39" customFormat="1" ht="14.25" thickTop="1" thickBot="1">
      <c r="A116" s="163"/>
      <c r="B116" s="164" t="s">
        <v>96</v>
      </c>
      <c r="C116" s="165" t="s">
        <v>97</v>
      </c>
      <c r="D116" s="166"/>
      <c r="E116" s="269"/>
      <c r="F116" s="313"/>
      <c r="G116" s="314"/>
    </row>
    <row r="117" spans="1:7" s="39" customFormat="1" ht="15" thickBot="1">
      <c r="A117" s="177">
        <v>68</v>
      </c>
      <c r="B117" s="137"/>
      <c r="C117" s="61" t="s">
        <v>98</v>
      </c>
      <c r="D117" s="137" t="s">
        <v>25</v>
      </c>
      <c r="E117" s="255">
        <v>250</v>
      </c>
      <c r="F117" s="273"/>
      <c r="G117" s="274"/>
    </row>
    <row r="118" spans="1:7" s="39" customFormat="1" ht="14.25" thickTop="1" thickBot="1">
      <c r="A118" s="17"/>
      <c r="B118" s="154" t="s">
        <v>284</v>
      </c>
      <c r="C118" s="155" t="s">
        <v>285</v>
      </c>
      <c r="D118" s="144"/>
      <c r="E118" s="130"/>
      <c r="F118" s="290"/>
      <c r="G118" s="291"/>
    </row>
    <row r="119" spans="1:7" s="39" customFormat="1" ht="27" thickTop="1" thickBot="1">
      <c r="A119" s="181"/>
      <c r="B119" s="168" t="s">
        <v>331</v>
      </c>
      <c r="C119" s="169" t="s">
        <v>329</v>
      </c>
      <c r="D119" s="136"/>
      <c r="E119" s="158"/>
      <c r="F119" s="283"/>
      <c r="G119" s="284"/>
    </row>
    <row r="120" spans="1:7" s="39" customFormat="1" ht="26.25" thickBot="1">
      <c r="A120" s="182">
        <v>69</v>
      </c>
      <c r="B120" s="143"/>
      <c r="C120" s="142" t="s">
        <v>330</v>
      </c>
      <c r="D120" s="143" t="s">
        <v>25</v>
      </c>
      <c r="E120" s="257">
        <v>100</v>
      </c>
      <c r="F120" s="289"/>
      <c r="G120" s="298"/>
    </row>
    <row r="121" spans="1:7" s="39" customFormat="1" ht="19.5" customHeight="1" thickTop="1" thickBot="1">
      <c r="A121" s="270"/>
      <c r="B121" s="271"/>
      <c r="C121" s="421" t="s">
        <v>443</v>
      </c>
      <c r="D121" s="421"/>
      <c r="E121" s="421"/>
      <c r="F121" s="422"/>
      <c r="G121" s="315"/>
    </row>
    <row r="122" spans="1:7" ht="21" customHeight="1" thickTop="1">
      <c r="C122" s="416" t="s">
        <v>266</v>
      </c>
      <c r="D122" s="416"/>
      <c r="E122" s="416"/>
      <c r="F122" s="416"/>
    </row>
    <row r="123" spans="1:7">
      <c r="F123" s="5"/>
    </row>
  </sheetData>
  <mergeCells count="12">
    <mergeCell ref="C122:F122"/>
    <mergeCell ref="A1:G1"/>
    <mergeCell ref="A3:G3"/>
    <mergeCell ref="A4:G4"/>
    <mergeCell ref="A5:G5"/>
    <mergeCell ref="F6:F7"/>
    <mergeCell ref="G6:G7"/>
    <mergeCell ref="C121:F121"/>
    <mergeCell ref="A6:A7"/>
    <mergeCell ref="B6:B7"/>
    <mergeCell ref="C6:C7"/>
    <mergeCell ref="D6:E6"/>
  </mergeCells>
  <phoneticPr fontId="39" type="noConversion"/>
  <printOptions horizontalCentered="1"/>
  <pageMargins left="0.15748031496062992" right="0.11811023622047245" top="0.86614173228346458" bottom="0.47244094488188981" header="0.27559055118110237" footer="0.47244094488188981"/>
  <pageSetup paperSize="9" scale="95" firstPageNumber="23" orientation="portrait" useFirstPageNumber="1" verticalDpi="300" r:id="rId1"/>
  <headerFooter alignWithMargins="0"/>
  <rowBreaks count="4" manualBreakCount="4">
    <brk id="36" max="6" man="1"/>
    <brk id="47" max="6" man="1"/>
    <brk id="72" max="6" man="1"/>
    <brk id="10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view="pageBreakPreview" topLeftCell="A139" zoomScaleNormal="115" zoomScaleSheetLayoutView="100" workbookViewId="0">
      <selection activeCell="A2" sqref="A2"/>
    </sheetView>
  </sheetViews>
  <sheetFormatPr defaultColWidth="10" defaultRowHeight="12.75"/>
  <cols>
    <col min="1" max="1" width="4.42578125" style="218" bestFit="1" customWidth="1"/>
    <col min="2" max="2" width="10.7109375" style="219" customWidth="1"/>
    <col min="3" max="3" width="37.7109375" style="220" customWidth="1"/>
    <col min="4" max="4" width="8.5703125" style="221" customWidth="1"/>
    <col min="5" max="5" width="8.7109375" style="222" customWidth="1"/>
    <col min="6" max="6" width="12.7109375" style="222" customWidth="1"/>
    <col min="7" max="7" width="12.42578125" style="222" customWidth="1"/>
    <col min="8" max="16384" width="10" style="230"/>
  </cols>
  <sheetData>
    <row r="1" spans="1:10" s="41" customFormat="1" ht="19.5" thickTop="1">
      <c r="A1" s="399" t="s">
        <v>447</v>
      </c>
      <c r="B1" s="400"/>
      <c r="C1" s="400"/>
      <c r="D1" s="400"/>
      <c r="E1" s="400"/>
      <c r="F1" s="400"/>
      <c r="G1" s="401"/>
    </row>
    <row r="2" spans="1:10" s="41" customFormat="1" ht="6" customHeight="1">
      <c r="A2" s="127"/>
      <c r="B2" s="30"/>
      <c r="C2" s="128"/>
      <c r="D2" s="30"/>
      <c r="E2" s="65"/>
      <c r="F2" s="128"/>
      <c r="G2" s="129"/>
    </row>
    <row r="3" spans="1:10" s="42" customFormat="1" ht="47.25" customHeight="1" thickBot="1">
      <c r="A3" s="402" t="s">
        <v>306</v>
      </c>
      <c r="B3" s="403"/>
      <c r="C3" s="403"/>
      <c r="D3" s="403"/>
      <c r="E3" s="403"/>
      <c r="F3" s="403"/>
      <c r="G3" s="404"/>
    </row>
    <row r="4" spans="1:10" s="209" customFormat="1" ht="13.5" thickTop="1">
      <c r="A4" s="423" t="s">
        <v>0</v>
      </c>
      <c r="B4" s="425" t="s">
        <v>1</v>
      </c>
      <c r="C4" s="425" t="s">
        <v>2</v>
      </c>
      <c r="D4" s="427" t="s">
        <v>3</v>
      </c>
      <c r="E4" s="428"/>
      <c r="F4" s="417" t="s">
        <v>4</v>
      </c>
      <c r="G4" s="419" t="s">
        <v>5</v>
      </c>
      <c r="H4" s="208"/>
    </row>
    <row r="5" spans="1:10" s="210" customFormat="1">
      <c r="A5" s="424"/>
      <c r="B5" s="426"/>
      <c r="C5" s="426"/>
      <c r="D5" s="7" t="s">
        <v>6</v>
      </c>
      <c r="E5" s="8" t="s">
        <v>7</v>
      </c>
      <c r="F5" s="418"/>
      <c r="G5" s="420"/>
    </row>
    <row r="6" spans="1:10" s="210" customFormat="1" ht="13.5" thickBot="1">
      <c r="A6" s="9">
        <v>1</v>
      </c>
      <c r="B6" s="10">
        <v>2</v>
      </c>
      <c r="C6" s="11">
        <v>3</v>
      </c>
      <c r="D6" s="12">
        <v>4</v>
      </c>
      <c r="E6" s="13">
        <v>5</v>
      </c>
      <c r="F6" s="10">
        <v>6</v>
      </c>
      <c r="G6" s="249">
        <v>7</v>
      </c>
    </row>
    <row r="7" spans="1:10" s="210" customFormat="1" ht="22.5" customHeight="1" thickTop="1" thickBot="1">
      <c r="A7" s="17"/>
      <c r="B7" s="18" t="s">
        <v>19</v>
      </c>
      <c r="C7" s="19" t="s">
        <v>20</v>
      </c>
      <c r="D7" s="20"/>
      <c r="E7" s="130"/>
      <c r="F7" s="251"/>
      <c r="G7" s="252"/>
      <c r="I7" s="211"/>
      <c r="J7" s="212"/>
    </row>
    <row r="8" spans="1:10" s="210" customFormat="1" ht="27" thickTop="1" thickBot="1">
      <c r="A8" s="340"/>
      <c r="B8" s="341" t="s">
        <v>105</v>
      </c>
      <c r="C8" s="342" t="s">
        <v>106</v>
      </c>
      <c r="D8" s="341"/>
      <c r="E8" s="259"/>
      <c r="F8" s="343"/>
      <c r="G8" s="344"/>
      <c r="I8" s="213"/>
      <c r="J8" s="212"/>
    </row>
    <row r="9" spans="1:10" s="214" customFormat="1" ht="22.5" customHeight="1" thickBot="1">
      <c r="A9" s="159">
        <v>1</v>
      </c>
      <c r="B9" s="44" t="s">
        <v>107</v>
      </c>
      <c r="C9" s="160" t="s">
        <v>108</v>
      </c>
      <c r="D9" s="137" t="s">
        <v>109</v>
      </c>
      <c r="E9" s="338">
        <v>1</v>
      </c>
      <c r="F9" s="288"/>
      <c r="G9" s="339">
        <f>F9</f>
        <v>0</v>
      </c>
      <c r="H9" s="214" t="s">
        <v>335</v>
      </c>
      <c r="I9" s="212"/>
      <c r="J9" s="212"/>
    </row>
    <row r="10" spans="1:10" s="210" customFormat="1" ht="22.5" customHeight="1" thickTop="1" thickBot="1">
      <c r="A10" s="17"/>
      <c r="B10" s="18" t="s">
        <v>336</v>
      </c>
      <c r="C10" s="19" t="s">
        <v>110</v>
      </c>
      <c r="D10" s="144"/>
      <c r="E10" s="130"/>
      <c r="F10" s="290"/>
      <c r="G10" s="291"/>
      <c r="H10" s="210" t="s">
        <v>335</v>
      </c>
      <c r="I10" s="212"/>
      <c r="J10" s="212"/>
    </row>
    <row r="11" spans="1:10" s="210" customFormat="1" ht="22.5" customHeight="1" thickTop="1" thickBot="1">
      <c r="A11" s="340"/>
      <c r="B11" s="341" t="s">
        <v>111</v>
      </c>
      <c r="C11" s="342" t="s">
        <v>112</v>
      </c>
      <c r="D11" s="341"/>
      <c r="E11" s="259"/>
      <c r="F11" s="343"/>
      <c r="G11" s="344"/>
      <c r="I11" s="212"/>
      <c r="J11" s="212"/>
    </row>
    <row r="12" spans="1:10" s="214" customFormat="1" ht="25.5">
      <c r="A12" s="43">
        <f>A9+1</f>
        <v>2</v>
      </c>
      <c r="B12" s="137" t="s">
        <v>113</v>
      </c>
      <c r="C12" s="138" t="s">
        <v>114</v>
      </c>
      <c r="D12" s="139" t="s">
        <v>115</v>
      </c>
      <c r="E12" s="255">
        <v>2360</v>
      </c>
      <c r="F12" s="286"/>
      <c r="G12" s="274">
        <f>ROUND(E12*F12,2)</f>
        <v>0</v>
      </c>
      <c r="I12" s="212"/>
      <c r="J12" s="212"/>
    </row>
    <row r="13" spans="1:10" s="214" customFormat="1" ht="25.5">
      <c r="A13" s="43">
        <f>A12+1</f>
        <v>3</v>
      </c>
      <c r="B13" s="137"/>
      <c r="C13" s="138" t="s">
        <v>337</v>
      </c>
      <c r="D13" s="139" t="s">
        <v>116</v>
      </c>
      <c r="E13" s="255">
        <v>412</v>
      </c>
      <c r="F13" s="286"/>
      <c r="G13" s="274">
        <f>ROUND(E13*F13,2)</f>
        <v>0</v>
      </c>
      <c r="I13" s="212"/>
      <c r="J13" s="212"/>
    </row>
    <row r="14" spans="1:10" s="214" customFormat="1" ht="26.25" thickBot="1">
      <c r="A14" s="159">
        <f>A13+1</f>
        <v>4</v>
      </c>
      <c r="B14" s="137"/>
      <c r="C14" s="346" t="s">
        <v>338</v>
      </c>
      <c r="D14" s="345" t="s">
        <v>116</v>
      </c>
      <c r="E14" s="254">
        <v>282</v>
      </c>
      <c r="F14" s="347"/>
      <c r="G14" s="303">
        <f>ROUND(E14*F14,2)</f>
        <v>0</v>
      </c>
      <c r="I14" s="212"/>
      <c r="J14" s="212"/>
    </row>
    <row r="15" spans="1:10" s="210" customFormat="1" ht="39" thickBot="1">
      <c r="A15" s="351">
        <f>A14+1</f>
        <v>5</v>
      </c>
      <c r="B15" s="178" t="s">
        <v>117</v>
      </c>
      <c r="C15" s="179" t="s">
        <v>118</v>
      </c>
      <c r="D15" s="178" t="s">
        <v>115</v>
      </c>
      <c r="E15" s="352">
        <v>2070</v>
      </c>
      <c r="F15" s="282"/>
      <c r="G15" s="312">
        <f>ROUND(E15*F15,2)</f>
        <v>0</v>
      </c>
      <c r="I15" s="212"/>
      <c r="J15" s="212"/>
    </row>
    <row r="16" spans="1:10" s="210" customFormat="1" ht="22.5" customHeight="1" thickBot="1">
      <c r="A16" s="187"/>
      <c r="B16" s="188" t="s">
        <v>339</v>
      </c>
      <c r="C16" s="189" t="s">
        <v>340</v>
      </c>
      <c r="D16" s="188"/>
      <c r="E16" s="158"/>
      <c r="F16" s="348"/>
      <c r="G16" s="349"/>
      <c r="I16" s="212" t="s">
        <v>335</v>
      </c>
      <c r="J16" s="212"/>
    </row>
    <row r="17" spans="1:10" s="210" customFormat="1" ht="25.5">
      <c r="A17" s="43"/>
      <c r="B17" s="137" t="s">
        <v>341</v>
      </c>
      <c r="C17" s="138" t="s">
        <v>342</v>
      </c>
      <c r="D17" s="139" t="s">
        <v>218</v>
      </c>
      <c r="E17" s="255" t="s">
        <v>218</v>
      </c>
      <c r="F17" s="286" t="s">
        <v>218</v>
      </c>
      <c r="G17" s="274" t="s">
        <v>218</v>
      </c>
      <c r="I17" s="212"/>
      <c r="J17" s="212"/>
    </row>
    <row r="18" spans="1:10" s="210" customFormat="1" ht="22.5" customHeight="1" thickBot="1">
      <c r="A18" s="159">
        <f>A15+1</f>
        <v>6</v>
      </c>
      <c r="B18" s="137"/>
      <c r="C18" s="346" t="s">
        <v>343</v>
      </c>
      <c r="D18" s="345" t="s">
        <v>33</v>
      </c>
      <c r="E18" s="254">
        <v>280</v>
      </c>
      <c r="F18" s="347"/>
      <c r="G18" s="303">
        <f>ROUND(E18*F18,2)</f>
        <v>0</v>
      </c>
      <c r="I18" s="212"/>
      <c r="J18" s="212"/>
    </row>
    <row r="19" spans="1:10" s="210" customFormat="1" ht="22.5" customHeight="1">
      <c r="A19" s="182"/>
      <c r="B19" s="141" t="s">
        <v>344</v>
      </c>
      <c r="C19" s="142" t="s">
        <v>229</v>
      </c>
      <c r="D19" s="143" t="s">
        <v>218</v>
      </c>
      <c r="E19" s="260" t="s">
        <v>218</v>
      </c>
      <c r="F19" s="353" t="s">
        <v>218</v>
      </c>
      <c r="G19" s="298" t="s">
        <v>218</v>
      </c>
      <c r="I19" s="212"/>
      <c r="J19" s="212"/>
    </row>
    <row r="20" spans="1:10" s="210" customFormat="1" ht="22.5" customHeight="1" thickBot="1">
      <c r="A20" s="43">
        <f>A18+1</f>
        <v>7</v>
      </c>
      <c r="B20" s="137"/>
      <c r="C20" s="138" t="s">
        <v>345</v>
      </c>
      <c r="D20" s="139" t="s">
        <v>230</v>
      </c>
      <c r="E20" s="255">
        <v>2</v>
      </c>
      <c r="F20" s="286"/>
      <c r="G20" s="274">
        <f>ROUND(E20*F20,2)</f>
        <v>0</v>
      </c>
      <c r="I20" s="212"/>
      <c r="J20" s="212"/>
    </row>
    <row r="21" spans="1:10" s="210" customFormat="1" ht="22.5" customHeight="1" thickTop="1" thickBot="1">
      <c r="A21" s="17"/>
      <c r="B21" s="18" t="s">
        <v>346</v>
      </c>
      <c r="C21" s="19" t="s">
        <v>120</v>
      </c>
      <c r="D21" s="144"/>
      <c r="E21" s="130"/>
      <c r="F21" s="290"/>
      <c r="G21" s="291"/>
      <c r="I21" s="212"/>
      <c r="J21" s="212"/>
    </row>
    <row r="22" spans="1:10" s="210" customFormat="1" ht="22.5" customHeight="1" thickTop="1" thickBot="1">
      <c r="A22" s="340"/>
      <c r="B22" s="341" t="s">
        <v>121</v>
      </c>
      <c r="C22" s="342" t="s">
        <v>122</v>
      </c>
      <c r="D22" s="341"/>
      <c r="E22" s="259"/>
      <c r="F22" s="343"/>
      <c r="G22" s="344"/>
      <c r="I22" s="212"/>
      <c r="J22" s="212"/>
    </row>
    <row r="23" spans="1:10" s="214" customFormat="1" ht="22.5" customHeight="1">
      <c r="A23" s="43">
        <f>A20+1</f>
        <v>8</v>
      </c>
      <c r="B23" s="137" t="s">
        <v>123</v>
      </c>
      <c r="C23" s="138" t="s">
        <v>124</v>
      </c>
      <c r="D23" s="139" t="s">
        <v>125</v>
      </c>
      <c r="E23" s="255">
        <f>SUM(E24:E28)</f>
        <v>82350</v>
      </c>
      <c r="F23" s="286"/>
      <c r="G23" s="274">
        <f>ROUND(E23*F23,2)</f>
        <v>0</v>
      </c>
      <c r="H23" s="215"/>
      <c r="I23" s="212"/>
      <c r="J23" s="212"/>
    </row>
    <row r="24" spans="1:10" s="214" customFormat="1" ht="15" customHeight="1">
      <c r="A24" s="43"/>
      <c r="B24" s="137"/>
      <c r="C24" s="138" t="s">
        <v>231</v>
      </c>
      <c r="D24" s="139" t="s">
        <v>125</v>
      </c>
      <c r="E24" s="255">
        <v>16545</v>
      </c>
      <c r="F24" s="286" t="s">
        <v>218</v>
      </c>
      <c r="G24" s="274" t="s">
        <v>218</v>
      </c>
      <c r="I24" s="212"/>
      <c r="J24" s="212"/>
    </row>
    <row r="25" spans="1:10" s="214" customFormat="1" ht="15" customHeight="1">
      <c r="A25" s="43"/>
      <c r="B25" s="137"/>
      <c r="C25" s="138" t="s">
        <v>232</v>
      </c>
      <c r="D25" s="139" t="s">
        <v>125</v>
      </c>
      <c r="E25" s="255">
        <v>21405</v>
      </c>
      <c r="F25" s="286" t="s">
        <v>218</v>
      </c>
      <c r="G25" s="274" t="s">
        <v>218</v>
      </c>
      <c r="I25" s="212"/>
      <c r="J25" s="212"/>
    </row>
    <row r="26" spans="1:10" s="214" customFormat="1" ht="15" customHeight="1">
      <c r="A26" s="43"/>
      <c r="B26" s="137"/>
      <c r="C26" s="138" t="s">
        <v>233</v>
      </c>
      <c r="D26" s="139" t="s">
        <v>125</v>
      </c>
      <c r="E26" s="255">
        <v>33007</v>
      </c>
      <c r="F26" s="286" t="s">
        <v>218</v>
      </c>
      <c r="G26" s="274" t="s">
        <v>218</v>
      </c>
      <c r="I26" s="211"/>
      <c r="J26" s="212"/>
    </row>
    <row r="27" spans="1:10" s="214" customFormat="1" ht="15" customHeight="1">
      <c r="A27" s="43"/>
      <c r="B27" s="137"/>
      <c r="C27" s="138" t="s">
        <v>347</v>
      </c>
      <c r="D27" s="139" t="s">
        <v>125</v>
      </c>
      <c r="E27" s="255">
        <v>9167</v>
      </c>
      <c r="F27" s="286" t="s">
        <v>218</v>
      </c>
      <c r="G27" s="274" t="s">
        <v>218</v>
      </c>
      <c r="I27" s="212"/>
      <c r="J27" s="212"/>
    </row>
    <row r="28" spans="1:10" s="214" customFormat="1" ht="15" customHeight="1">
      <c r="A28" s="43"/>
      <c r="B28" s="137"/>
      <c r="C28" s="138" t="s">
        <v>234</v>
      </c>
      <c r="D28" s="139" t="s">
        <v>125</v>
      </c>
      <c r="E28" s="255">
        <v>2226</v>
      </c>
      <c r="F28" s="286" t="s">
        <v>218</v>
      </c>
      <c r="G28" s="274" t="s">
        <v>218</v>
      </c>
      <c r="I28" s="212"/>
      <c r="J28" s="212"/>
    </row>
    <row r="29" spans="1:10" s="214" customFormat="1" ht="22.5" customHeight="1" thickBot="1">
      <c r="A29" s="43">
        <f>A23+1</f>
        <v>9</v>
      </c>
      <c r="B29" s="137"/>
      <c r="C29" s="138" t="s">
        <v>348</v>
      </c>
      <c r="D29" s="139" t="s">
        <v>119</v>
      </c>
      <c r="E29" s="255">
        <v>98</v>
      </c>
      <c r="F29" s="286"/>
      <c r="G29" s="274">
        <f>ROUND(E29*F29,2)</f>
        <v>0</v>
      </c>
      <c r="I29" s="212"/>
      <c r="J29" s="212"/>
    </row>
    <row r="30" spans="1:10" s="214" customFormat="1" ht="22.5" customHeight="1" thickTop="1" thickBot="1">
      <c r="A30" s="17"/>
      <c r="B30" s="18" t="s">
        <v>349</v>
      </c>
      <c r="C30" s="19" t="s">
        <v>126</v>
      </c>
      <c r="D30" s="144"/>
      <c r="E30" s="130"/>
      <c r="F30" s="290"/>
      <c r="G30" s="291"/>
      <c r="I30" s="212"/>
      <c r="J30" s="212"/>
    </row>
    <row r="31" spans="1:10" s="214" customFormat="1" ht="22.5" customHeight="1" thickTop="1" thickBot="1">
      <c r="A31" s="340"/>
      <c r="B31" s="341" t="s">
        <v>127</v>
      </c>
      <c r="C31" s="342" t="s">
        <v>128</v>
      </c>
      <c r="D31" s="341"/>
      <c r="E31" s="259"/>
      <c r="F31" s="343"/>
      <c r="G31" s="344"/>
      <c r="I31" s="212"/>
      <c r="J31" s="212"/>
    </row>
    <row r="32" spans="1:10" s="214" customFormat="1" ht="26.25" thickBot="1">
      <c r="A32" s="159">
        <f>A29+1</f>
        <v>10</v>
      </c>
      <c r="B32" s="137" t="s">
        <v>129</v>
      </c>
      <c r="C32" s="346" t="s">
        <v>235</v>
      </c>
      <c r="D32" s="345" t="s">
        <v>115</v>
      </c>
      <c r="E32" s="254">
        <v>153.19999999999999</v>
      </c>
      <c r="F32" s="347"/>
      <c r="G32" s="303">
        <f>ROUND(E32*F32,2)</f>
        <v>0</v>
      </c>
      <c r="I32" s="212"/>
      <c r="J32" s="212"/>
    </row>
    <row r="33" spans="1:11" s="214" customFormat="1" ht="25.5">
      <c r="A33" s="182"/>
      <c r="B33" s="141" t="s">
        <v>130</v>
      </c>
      <c r="C33" s="142" t="s">
        <v>131</v>
      </c>
      <c r="D33" s="143" t="s">
        <v>218</v>
      </c>
      <c r="E33" s="260" t="s">
        <v>218</v>
      </c>
      <c r="F33" s="353" t="s">
        <v>218</v>
      </c>
      <c r="G33" s="298" t="s">
        <v>218</v>
      </c>
      <c r="I33" s="212" t="s">
        <v>335</v>
      </c>
      <c r="J33" s="212"/>
      <c r="K33" s="216"/>
    </row>
    <row r="34" spans="1:11" s="214" customFormat="1" ht="22.5" customHeight="1">
      <c r="A34" s="43">
        <f>A32+1</f>
        <v>11</v>
      </c>
      <c r="B34" s="137"/>
      <c r="C34" s="138" t="s">
        <v>236</v>
      </c>
      <c r="D34" s="139" t="s">
        <v>115</v>
      </c>
      <c r="E34" s="255">
        <v>33.5</v>
      </c>
      <c r="F34" s="286"/>
      <c r="G34" s="274">
        <f>ROUND(E34*F34,2)</f>
        <v>0</v>
      </c>
      <c r="I34" s="212"/>
      <c r="J34" s="212"/>
    </row>
    <row r="35" spans="1:11" s="214" customFormat="1" ht="22.5" customHeight="1" thickBot="1">
      <c r="A35" s="159">
        <f>A34+1</f>
        <v>12</v>
      </c>
      <c r="B35" s="137"/>
      <c r="C35" s="346" t="s">
        <v>237</v>
      </c>
      <c r="D35" s="345" t="s">
        <v>115</v>
      </c>
      <c r="E35" s="254">
        <v>0.6</v>
      </c>
      <c r="F35" s="347"/>
      <c r="G35" s="303">
        <f>ROUND(E35*F35,2)</f>
        <v>0</v>
      </c>
      <c r="I35" s="212"/>
      <c r="J35" s="212"/>
    </row>
    <row r="36" spans="1:11" s="210" customFormat="1" ht="24">
      <c r="A36" s="182"/>
      <c r="B36" s="141" t="s">
        <v>132</v>
      </c>
      <c r="C36" s="142" t="s">
        <v>350</v>
      </c>
      <c r="D36" s="143" t="s">
        <v>218</v>
      </c>
      <c r="E36" s="260" t="s">
        <v>218</v>
      </c>
      <c r="F36" s="353" t="s">
        <v>218</v>
      </c>
      <c r="G36" s="298" t="s">
        <v>218</v>
      </c>
      <c r="I36" s="212"/>
      <c r="J36" s="212"/>
    </row>
    <row r="37" spans="1:11" s="210" customFormat="1" ht="22.5" customHeight="1" thickBot="1">
      <c r="A37" s="159">
        <f>A35+1</f>
        <v>13</v>
      </c>
      <c r="B37" s="137"/>
      <c r="C37" s="346" t="s">
        <v>238</v>
      </c>
      <c r="D37" s="345" t="s">
        <v>115</v>
      </c>
      <c r="E37" s="254">
        <v>125</v>
      </c>
      <c r="F37" s="347"/>
      <c r="G37" s="303">
        <f>ROUND(E37*F37,2)</f>
        <v>0</v>
      </c>
      <c r="I37" s="212" t="s">
        <v>335</v>
      </c>
      <c r="J37" s="212"/>
    </row>
    <row r="38" spans="1:11" s="210" customFormat="1" ht="25.5">
      <c r="A38" s="182"/>
      <c r="B38" s="141" t="s">
        <v>133</v>
      </c>
      <c r="C38" s="142" t="s">
        <v>351</v>
      </c>
      <c r="D38" s="143" t="s">
        <v>218</v>
      </c>
      <c r="E38" s="260" t="s">
        <v>218</v>
      </c>
      <c r="F38" s="353" t="s">
        <v>218</v>
      </c>
      <c r="G38" s="298" t="s">
        <v>218</v>
      </c>
      <c r="I38" s="212"/>
      <c r="J38" s="212"/>
    </row>
    <row r="39" spans="1:11" s="210" customFormat="1" ht="26.25" thickBot="1">
      <c r="A39" s="159">
        <f>A37+1</f>
        <v>14</v>
      </c>
      <c r="B39" s="137"/>
      <c r="C39" s="346" t="s">
        <v>352</v>
      </c>
      <c r="D39" s="345" t="s">
        <v>115</v>
      </c>
      <c r="E39" s="254">
        <v>160</v>
      </c>
      <c r="F39" s="347"/>
      <c r="G39" s="303">
        <f>ROUND(E39*F39,2)</f>
        <v>0</v>
      </c>
      <c r="I39" s="212"/>
      <c r="J39" s="212"/>
    </row>
    <row r="40" spans="1:11" s="210" customFormat="1" ht="22.5" customHeight="1" thickBot="1">
      <c r="A40" s="351">
        <f>1+A39</f>
        <v>15</v>
      </c>
      <c r="B40" s="178" t="s">
        <v>239</v>
      </c>
      <c r="C40" s="179" t="s">
        <v>240</v>
      </c>
      <c r="D40" s="178" t="s">
        <v>115</v>
      </c>
      <c r="E40" s="352">
        <v>82</v>
      </c>
      <c r="F40" s="282"/>
      <c r="G40" s="312">
        <f>ROUND(E40*F40,2)</f>
        <v>0</v>
      </c>
      <c r="I40" s="212"/>
      <c r="J40" s="212"/>
    </row>
    <row r="41" spans="1:11" s="210" customFormat="1" ht="22.5" customHeight="1" thickBot="1">
      <c r="A41" s="43">
        <f>1+A40</f>
        <v>16</v>
      </c>
      <c r="B41" s="200" t="s">
        <v>241</v>
      </c>
      <c r="C41" s="140" t="s">
        <v>242</v>
      </c>
      <c r="D41" s="150" t="s">
        <v>115</v>
      </c>
      <c r="E41" s="258">
        <v>15</v>
      </c>
      <c r="F41" s="354"/>
      <c r="G41" s="339">
        <f>ROUND(E41*F41,2)</f>
        <v>0</v>
      </c>
      <c r="I41" s="212"/>
      <c r="J41" s="212"/>
    </row>
    <row r="42" spans="1:11" s="214" customFormat="1" ht="22.5" customHeight="1" thickBot="1">
      <c r="A42" s="187"/>
      <c r="B42" s="188" t="s">
        <v>134</v>
      </c>
      <c r="C42" s="189" t="s">
        <v>135</v>
      </c>
      <c r="D42" s="188"/>
      <c r="E42" s="158"/>
      <c r="F42" s="348"/>
      <c r="G42" s="349"/>
      <c r="I42" s="212"/>
      <c r="J42" s="212"/>
    </row>
    <row r="43" spans="1:11" s="214" customFormat="1" ht="22.5" customHeight="1">
      <c r="A43" s="43"/>
      <c r="B43" s="141" t="s">
        <v>136</v>
      </c>
      <c r="C43" s="138" t="s">
        <v>219</v>
      </c>
      <c r="D43" s="139" t="s">
        <v>218</v>
      </c>
      <c r="E43" s="255" t="s">
        <v>218</v>
      </c>
      <c r="F43" s="286" t="s">
        <v>218</v>
      </c>
      <c r="G43" s="274" t="s">
        <v>218</v>
      </c>
      <c r="I43" s="212"/>
      <c r="J43" s="212"/>
    </row>
    <row r="44" spans="1:11" s="214" customFormat="1" ht="26.25" thickBot="1">
      <c r="A44" s="43">
        <f>1+A41</f>
        <v>17</v>
      </c>
      <c r="B44" s="200"/>
      <c r="C44" s="138" t="s">
        <v>353</v>
      </c>
      <c r="D44" s="139" t="s">
        <v>115</v>
      </c>
      <c r="E44" s="255">
        <v>40</v>
      </c>
      <c r="F44" s="286"/>
      <c r="G44" s="274">
        <f>ROUND(E44*F44,2)</f>
        <v>0</v>
      </c>
      <c r="I44" s="212"/>
      <c r="J44" s="212"/>
    </row>
    <row r="45" spans="1:11" s="214" customFormat="1" ht="22.5" customHeight="1" thickBot="1">
      <c r="A45" s="187"/>
      <c r="B45" s="188" t="s">
        <v>220</v>
      </c>
      <c r="C45" s="189" t="s">
        <v>221</v>
      </c>
      <c r="D45" s="188"/>
      <c r="E45" s="158"/>
      <c r="F45" s="158"/>
      <c r="G45" s="348"/>
      <c r="I45" s="212"/>
      <c r="J45" s="212"/>
    </row>
    <row r="46" spans="1:11" s="214" customFormat="1" ht="26.25" thickBot="1">
      <c r="A46" s="43">
        <f>A44+1</f>
        <v>18</v>
      </c>
      <c r="B46" s="345" t="s">
        <v>243</v>
      </c>
      <c r="C46" s="138" t="s">
        <v>354</v>
      </c>
      <c r="D46" s="139" t="s">
        <v>119</v>
      </c>
      <c r="E46" s="255">
        <v>121</v>
      </c>
      <c r="F46" s="286"/>
      <c r="G46" s="274">
        <f>ROUND(E46*F46,2)</f>
        <v>0</v>
      </c>
      <c r="I46" s="212"/>
      <c r="J46" s="212"/>
    </row>
    <row r="47" spans="1:11" s="214" customFormat="1" ht="22.5" customHeight="1" thickTop="1" thickBot="1">
      <c r="A47" s="17"/>
      <c r="B47" s="18" t="s">
        <v>355</v>
      </c>
      <c r="C47" s="19" t="s">
        <v>137</v>
      </c>
      <c r="D47" s="144"/>
      <c r="E47" s="130"/>
      <c r="F47" s="290"/>
      <c r="G47" s="291"/>
      <c r="I47" s="212"/>
      <c r="J47" s="212"/>
    </row>
    <row r="48" spans="1:11" s="214" customFormat="1" ht="22.5" customHeight="1" thickTop="1" thickBot="1">
      <c r="A48" s="340"/>
      <c r="B48" s="341" t="s">
        <v>138</v>
      </c>
      <c r="C48" s="342" t="s">
        <v>139</v>
      </c>
      <c r="D48" s="341"/>
      <c r="E48" s="259"/>
      <c r="F48" s="343"/>
      <c r="G48" s="344"/>
      <c r="I48" s="212"/>
      <c r="J48" s="212"/>
    </row>
    <row r="49" spans="1:10" s="214" customFormat="1" ht="22.5" customHeight="1">
      <c r="A49" s="43"/>
      <c r="B49" s="141" t="s">
        <v>356</v>
      </c>
      <c r="C49" s="138" t="s">
        <v>357</v>
      </c>
      <c r="D49" s="139" t="s">
        <v>218</v>
      </c>
      <c r="E49" s="255" t="s">
        <v>218</v>
      </c>
      <c r="F49" s="286" t="s">
        <v>218</v>
      </c>
      <c r="G49" s="274" t="s">
        <v>218</v>
      </c>
      <c r="I49" s="212"/>
      <c r="J49" s="212"/>
    </row>
    <row r="50" spans="1:10" s="214" customFormat="1" ht="26.25" thickBot="1">
      <c r="A50" s="159">
        <f>1+A46</f>
        <v>19</v>
      </c>
      <c r="B50" s="137"/>
      <c r="C50" s="346" t="s">
        <v>358</v>
      </c>
      <c r="D50" s="345" t="s">
        <v>140</v>
      </c>
      <c r="E50" s="254">
        <v>176</v>
      </c>
      <c r="F50" s="347"/>
      <c r="G50" s="303">
        <f>ROUND(E50*F50,2)</f>
        <v>0</v>
      </c>
      <c r="I50" s="212"/>
      <c r="J50" s="212"/>
    </row>
    <row r="51" spans="1:10" s="214" customFormat="1" ht="25.5">
      <c r="A51" s="182"/>
      <c r="B51" s="141" t="s">
        <v>359</v>
      </c>
      <c r="C51" s="142" t="s">
        <v>360</v>
      </c>
      <c r="D51" s="143" t="s">
        <v>218</v>
      </c>
      <c r="E51" s="260" t="s">
        <v>218</v>
      </c>
      <c r="F51" s="353" t="s">
        <v>218</v>
      </c>
      <c r="G51" s="298" t="s">
        <v>218</v>
      </c>
      <c r="I51" s="212"/>
      <c r="J51" s="212" t="s">
        <v>335</v>
      </c>
    </row>
    <row r="52" spans="1:10" s="214" customFormat="1" ht="37.5" thickBot="1">
      <c r="A52" s="159">
        <f>1+A50</f>
        <v>20</v>
      </c>
      <c r="B52" s="137"/>
      <c r="C52" s="346" t="s">
        <v>361</v>
      </c>
      <c r="D52" s="345" t="s">
        <v>125</v>
      </c>
      <c r="E52" s="254">
        <v>3000</v>
      </c>
      <c r="F52" s="347"/>
      <c r="G52" s="303">
        <f>ROUND(E52*F52,2)</f>
        <v>0</v>
      </c>
      <c r="I52" s="212"/>
      <c r="J52" s="212"/>
    </row>
    <row r="53" spans="1:10" s="214" customFormat="1" ht="22.5" customHeight="1">
      <c r="A53" s="182"/>
      <c r="B53" s="141" t="s">
        <v>362</v>
      </c>
      <c r="C53" s="142" t="s">
        <v>363</v>
      </c>
      <c r="D53" s="143" t="s">
        <v>218</v>
      </c>
      <c r="E53" s="260" t="s">
        <v>218</v>
      </c>
      <c r="F53" s="353" t="s">
        <v>218</v>
      </c>
      <c r="G53" s="298" t="s">
        <v>218</v>
      </c>
      <c r="I53" s="212"/>
      <c r="J53" s="212"/>
    </row>
    <row r="54" spans="1:10" s="214" customFormat="1" ht="50.25" thickBot="1">
      <c r="A54" s="43">
        <f>1+A52</f>
        <v>21</v>
      </c>
      <c r="B54" s="137"/>
      <c r="C54" s="138" t="s">
        <v>364</v>
      </c>
      <c r="D54" s="139" t="s">
        <v>125</v>
      </c>
      <c r="E54" s="255">
        <v>2900</v>
      </c>
      <c r="F54" s="286"/>
      <c r="G54" s="274">
        <f>ROUND(E54*F54,2)</f>
        <v>0</v>
      </c>
      <c r="I54" s="212"/>
      <c r="J54" s="212"/>
    </row>
    <row r="55" spans="1:10" s="214" customFormat="1" ht="22.5" customHeight="1" thickBot="1">
      <c r="A55" s="187"/>
      <c r="B55" s="188" t="s">
        <v>141</v>
      </c>
      <c r="C55" s="189" t="s">
        <v>142</v>
      </c>
      <c r="D55" s="188"/>
      <c r="E55" s="158"/>
      <c r="F55" s="158"/>
      <c r="G55" s="348"/>
      <c r="I55" s="212"/>
      <c r="J55" s="212"/>
    </row>
    <row r="56" spans="1:10" s="214" customFormat="1" ht="25.5">
      <c r="A56" s="43"/>
      <c r="B56" s="141" t="s">
        <v>222</v>
      </c>
      <c r="C56" s="138" t="s">
        <v>223</v>
      </c>
      <c r="D56" s="139" t="s">
        <v>218</v>
      </c>
      <c r="E56" s="255" t="s">
        <v>218</v>
      </c>
      <c r="F56" s="286" t="s">
        <v>218</v>
      </c>
      <c r="G56" s="274" t="s">
        <v>218</v>
      </c>
      <c r="I56" s="212"/>
      <c r="J56" s="212"/>
    </row>
    <row r="57" spans="1:10" s="214" customFormat="1" ht="38.25">
      <c r="A57" s="43">
        <f>1+A54</f>
        <v>22</v>
      </c>
      <c r="B57" s="137"/>
      <c r="C57" s="138" t="s">
        <v>365</v>
      </c>
      <c r="D57" s="139" t="s">
        <v>116</v>
      </c>
      <c r="E57" s="255">
        <v>2350</v>
      </c>
      <c r="F57" s="286"/>
      <c r="G57" s="274">
        <f>ROUND(E57*F57,2)</f>
        <v>0</v>
      </c>
      <c r="I57" s="212"/>
      <c r="J57" s="212"/>
    </row>
    <row r="58" spans="1:10" s="214" customFormat="1" ht="39" thickBot="1">
      <c r="A58" s="43">
        <f>1+A57</f>
        <v>23</v>
      </c>
      <c r="B58" s="137"/>
      <c r="C58" s="138" t="s">
        <v>366</v>
      </c>
      <c r="D58" s="139" t="s">
        <v>116</v>
      </c>
      <c r="E58" s="255">
        <v>165</v>
      </c>
      <c r="F58" s="286"/>
      <c r="G58" s="274">
        <f>ROUND(E58*F58,2)</f>
        <v>0</v>
      </c>
      <c r="I58" s="212"/>
      <c r="J58" s="212"/>
    </row>
    <row r="59" spans="1:10" s="210" customFormat="1" ht="22.5" customHeight="1" thickTop="1" thickBot="1">
      <c r="A59" s="17"/>
      <c r="B59" s="18" t="s">
        <v>367</v>
      </c>
      <c r="C59" s="19" t="s">
        <v>143</v>
      </c>
      <c r="D59" s="144"/>
      <c r="E59" s="130"/>
      <c r="F59" s="290"/>
      <c r="G59" s="291"/>
      <c r="I59" s="212"/>
      <c r="J59" s="212"/>
    </row>
    <row r="60" spans="1:10" s="210" customFormat="1" ht="22.5" customHeight="1" thickTop="1" thickBot="1">
      <c r="A60" s="340"/>
      <c r="B60" s="341" t="s">
        <v>144</v>
      </c>
      <c r="C60" s="342" t="s">
        <v>145</v>
      </c>
      <c r="D60" s="341"/>
      <c r="E60" s="259"/>
      <c r="F60" s="343"/>
      <c r="G60" s="344"/>
      <c r="I60" s="212"/>
      <c r="J60" s="212"/>
    </row>
    <row r="61" spans="1:10" s="210" customFormat="1" ht="39" thickBot="1">
      <c r="A61" s="43">
        <f>1+A58</f>
        <v>24</v>
      </c>
      <c r="B61" s="141" t="s">
        <v>146</v>
      </c>
      <c r="C61" s="138" t="s">
        <v>244</v>
      </c>
      <c r="D61" s="139" t="s">
        <v>116</v>
      </c>
      <c r="E61" s="255">
        <v>550</v>
      </c>
      <c r="F61" s="286"/>
      <c r="G61" s="274">
        <f>ROUND(E61*F61,2)</f>
        <v>0</v>
      </c>
      <c r="I61" s="212"/>
      <c r="J61" s="212"/>
    </row>
    <row r="62" spans="1:10" s="210" customFormat="1" ht="22.5" customHeight="1" thickBot="1">
      <c r="A62" s="187"/>
      <c r="B62" s="188" t="s">
        <v>147</v>
      </c>
      <c r="C62" s="189" t="s">
        <v>148</v>
      </c>
      <c r="D62" s="188"/>
      <c r="E62" s="158"/>
      <c r="F62" s="158"/>
      <c r="G62" s="348"/>
      <c r="I62" s="212"/>
      <c r="J62" s="212"/>
    </row>
    <row r="63" spans="1:10" s="210" customFormat="1" ht="26.25" thickBot="1">
      <c r="A63" s="43">
        <f>A61+1</f>
        <v>25</v>
      </c>
      <c r="B63" s="141" t="s">
        <v>149</v>
      </c>
      <c r="C63" s="138" t="s">
        <v>150</v>
      </c>
      <c r="D63" s="139" t="s">
        <v>116</v>
      </c>
      <c r="E63" s="255">
        <v>996</v>
      </c>
      <c r="F63" s="286"/>
      <c r="G63" s="274">
        <f>ROUND(E63*F63,2)</f>
        <v>0</v>
      </c>
      <c r="I63" s="212"/>
      <c r="J63" s="212"/>
    </row>
    <row r="64" spans="1:10" s="210" customFormat="1" ht="22.5" customHeight="1" thickBot="1">
      <c r="A64" s="187"/>
      <c r="B64" s="188" t="s">
        <v>151</v>
      </c>
      <c r="C64" s="189" t="s">
        <v>245</v>
      </c>
      <c r="D64" s="188"/>
      <c r="E64" s="158"/>
      <c r="F64" s="158"/>
      <c r="G64" s="348"/>
      <c r="I64" s="212"/>
      <c r="J64" s="212"/>
    </row>
    <row r="65" spans="1:10" s="210" customFormat="1" ht="26.25" thickBot="1">
      <c r="A65" s="159">
        <f>A63+1</f>
        <v>26</v>
      </c>
      <c r="B65" s="141" t="s">
        <v>152</v>
      </c>
      <c r="C65" s="346" t="s">
        <v>368</v>
      </c>
      <c r="D65" s="345" t="s">
        <v>116</v>
      </c>
      <c r="E65" s="254">
        <v>344.5</v>
      </c>
      <c r="F65" s="347"/>
      <c r="G65" s="303">
        <f>ROUND(E65*F65,2)</f>
        <v>0</v>
      </c>
      <c r="I65" s="212"/>
      <c r="J65" s="212"/>
    </row>
    <row r="66" spans="1:10" s="210" customFormat="1" ht="39" thickBot="1">
      <c r="A66" s="351">
        <f>A65+1</f>
        <v>27</v>
      </c>
      <c r="B66" s="178" t="s">
        <v>153</v>
      </c>
      <c r="C66" s="179" t="s">
        <v>369</v>
      </c>
      <c r="D66" s="178" t="s">
        <v>116</v>
      </c>
      <c r="E66" s="352">
        <v>358.5</v>
      </c>
      <c r="F66" s="282"/>
      <c r="G66" s="312">
        <f>ROUND(E66*F66,2)</f>
        <v>0</v>
      </c>
      <c r="I66" s="212"/>
      <c r="J66" s="212"/>
    </row>
    <row r="67" spans="1:10" s="210" customFormat="1" ht="22.5" customHeight="1" thickBot="1">
      <c r="A67" s="187"/>
      <c r="B67" s="188" t="s">
        <v>246</v>
      </c>
      <c r="C67" s="189" t="s">
        <v>247</v>
      </c>
      <c r="D67" s="188"/>
      <c r="E67" s="158"/>
      <c r="F67" s="158"/>
      <c r="G67" s="348"/>
      <c r="I67" s="212"/>
      <c r="J67" s="212"/>
    </row>
    <row r="68" spans="1:10" s="210" customFormat="1" ht="26.25" thickBot="1">
      <c r="A68" s="43">
        <f>A66+1</f>
        <v>28</v>
      </c>
      <c r="B68" s="143" t="s">
        <v>248</v>
      </c>
      <c r="C68" s="138" t="s">
        <v>249</v>
      </c>
      <c r="D68" s="139" t="s">
        <v>116</v>
      </c>
      <c r="E68" s="255">
        <v>355</v>
      </c>
      <c r="F68" s="286"/>
      <c r="G68" s="274">
        <f>ROUND(E68*F68,2)</f>
        <v>0</v>
      </c>
      <c r="I68" s="212"/>
      <c r="J68" s="212"/>
    </row>
    <row r="69" spans="1:10" s="214" customFormat="1" ht="22.5" customHeight="1" thickTop="1" thickBot="1">
      <c r="A69" s="17"/>
      <c r="B69" s="18" t="s">
        <v>154</v>
      </c>
      <c r="C69" s="19" t="s">
        <v>155</v>
      </c>
      <c r="D69" s="144"/>
      <c r="E69" s="130"/>
      <c r="F69" s="290"/>
      <c r="G69" s="291"/>
      <c r="I69" s="212"/>
      <c r="J69" s="212"/>
    </row>
    <row r="70" spans="1:10" s="214" customFormat="1" ht="22.5" customHeight="1" thickTop="1" thickBot="1">
      <c r="A70" s="340"/>
      <c r="B70" s="341" t="s">
        <v>156</v>
      </c>
      <c r="C70" s="342" t="s">
        <v>157</v>
      </c>
      <c r="D70" s="341"/>
      <c r="E70" s="259"/>
      <c r="F70" s="343"/>
      <c r="G70" s="344"/>
      <c r="I70" s="212"/>
      <c r="J70" s="212"/>
    </row>
    <row r="71" spans="1:10" s="214" customFormat="1" ht="25.5">
      <c r="A71" s="43"/>
      <c r="B71" s="137" t="s">
        <v>158</v>
      </c>
      <c r="C71" s="138" t="s">
        <v>159</v>
      </c>
      <c r="D71" s="139" t="s">
        <v>218</v>
      </c>
      <c r="E71" s="255" t="s">
        <v>218</v>
      </c>
      <c r="F71" s="286" t="s">
        <v>218</v>
      </c>
      <c r="G71" s="274" t="s">
        <v>218</v>
      </c>
      <c r="I71" s="212"/>
      <c r="J71" s="212"/>
    </row>
    <row r="72" spans="1:10" s="214" customFormat="1" ht="22.5" customHeight="1" thickBot="1">
      <c r="A72" s="159">
        <f>A68+1</f>
        <v>29</v>
      </c>
      <c r="B72" s="137"/>
      <c r="C72" s="346" t="s">
        <v>250</v>
      </c>
      <c r="D72" s="345" t="s">
        <v>119</v>
      </c>
      <c r="E72" s="254">
        <v>12</v>
      </c>
      <c r="F72" s="347"/>
      <c r="G72" s="303">
        <f>ROUND(E72*F72,2)</f>
        <v>0</v>
      </c>
      <c r="I72" s="212"/>
      <c r="J72" s="212"/>
    </row>
    <row r="73" spans="1:10" s="214" customFormat="1" ht="22.5" customHeight="1">
      <c r="A73" s="182"/>
      <c r="B73" s="141" t="s">
        <v>160</v>
      </c>
      <c r="C73" s="142" t="s">
        <v>161</v>
      </c>
      <c r="D73" s="143" t="s">
        <v>218</v>
      </c>
      <c r="E73" s="260" t="s">
        <v>218</v>
      </c>
      <c r="F73" s="353" t="s">
        <v>218</v>
      </c>
      <c r="G73" s="298" t="s">
        <v>218</v>
      </c>
      <c r="I73" s="212"/>
      <c r="J73" s="212"/>
    </row>
    <row r="74" spans="1:10" s="214" customFormat="1" ht="22.5" customHeight="1">
      <c r="A74" s="43">
        <f>A72+1</f>
        <v>30</v>
      </c>
      <c r="B74" s="137"/>
      <c r="C74" s="138" t="s">
        <v>162</v>
      </c>
      <c r="D74" s="139" t="s">
        <v>33</v>
      </c>
      <c r="E74" s="255">
        <v>8.5</v>
      </c>
      <c r="F74" s="286"/>
      <c r="G74" s="274">
        <f>ROUND(E74*F74,2)</f>
        <v>0</v>
      </c>
      <c r="I74" s="212"/>
      <c r="J74" s="212"/>
    </row>
    <row r="75" spans="1:10" s="214" customFormat="1" ht="22.5" customHeight="1">
      <c r="A75" s="43">
        <f>A74+1</f>
        <v>31</v>
      </c>
      <c r="B75" s="137"/>
      <c r="C75" s="138" t="s">
        <v>163</v>
      </c>
      <c r="D75" s="139" t="s">
        <v>33</v>
      </c>
      <c r="E75" s="255">
        <v>106</v>
      </c>
      <c r="F75" s="286"/>
      <c r="G75" s="274">
        <f>ROUND(E75*F75,2)</f>
        <v>0</v>
      </c>
      <c r="I75" s="212"/>
      <c r="J75" s="212"/>
    </row>
    <row r="76" spans="1:10" s="214" customFormat="1" ht="22.5" customHeight="1">
      <c r="A76" s="43">
        <f>A75+1</f>
        <v>32</v>
      </c>
      <c r="B76" s="137"/>
      <c r="C76" s="138" t="s">
        <v>370</v>
      </c>
      <c r="D76" s="139" t="s">
        <v>33</v>
      </c>
      <c r="E76" s="255">
        <v>13</v>
      </c>
      <c r="F76" s="286"/>
      <c r="G76" s="274">
        <f>ROUND(E76*F76,2)</f>
        <v>0</v>
      </c>
      <c r="I76" s="212"/>
      <c r="J76" s="212"/>
    </row>
    <row r="77" spans="1:10" s="214" customFormat="1" ht="22.5" customHeight="1" thickBot="1">
      <c r="A77" s="159">
        <f>A76+1</f>
        <v>33</v>
      </c>
      <c r="B77" s="137"/>
      <c r="C77" s="346" t="s">
        <v>371</v>
      </c>
      <c r="D77" s="345" t="s">
        <v>33</v>
      </c>
      <c r="E77" s="254">
        <v>13</v>
      </c>
      <c r="F77" s="347"/>
      <c r="G77" s="303">
        <f>ROUND(E77*F77,2)</f>
        <v>0</v>
      </c>
      <c r="I77" s="212"/>
      <c r="J77" s="212"/>
    </row>
    <row r="78" spans="1:10" s="214" customFormat="1" ht="22.5" customHeight="1">
      <c r="A78" s="182"/>
      <c r="B78" s="141" t="s">
        <v>164</v>
      </c>
      <c r="C78" s="142" t="s">
        <v>372</v>
      </c>
      <c r="D78" s="143" t="s">
        <v>218</v>
      </c>
      <c r="E78" s="260" t="s">
        <v>218</v>
      </c>
      <c r="F78" s="353" t="s">
        <v>218</v>
      </c>
      <c r="G78" s="298" t="s">
        <v>218</v>
      </c>
      <c r="I78" s="212"/>
      <c r="J78" s="212"/>
    </row>
    <row r="79" spans="1:10" s="214" customFormat="1" ht="22.5" customHeight="1">
      <c r="A79" s="43">
        <f>A77+1</f>
        <v>34</v>
      </c>
      <c r="B79" s="137"/>
      <c r="C79" s="138" t="s">
        <v>165</v>
      </c>
      <c r="D79" s="139" t="s">
        <v>119</v>
      </c>
      <c r="E79" s="255">
        <v>20</v>
      </c>
      <c r="F79" s="286"/>
      <c r="G79" s="274">
        <f>ROUND(E79*F79,2)</f>
        <v>0</v>
      </c>
      <c r="I79" s="212"/>
      <c r="J79" s="212"/>
    </row>
    <row r="80" spans="1:10" s="214" customFormat="1" ht="22.5" customHeight="1" thickBot="1">
      <c r="A80" s="159">
        <f>A79+1</f>
        <v>35</v>
      </c>
      <c r="B80" s="137"/>
      <c r="C80" s="346" t="s">
        <v>166</v>
      </c>
      <c r="D80" s="345" t="s">
        <v>33</v>
      </c>
      <c r="E80" s="254">
        <v>240</v>
      </c>
      <c r="F80" s="347"/>
      <c r="G80" s="303">
        <f>ROUND(E80*F80,2)</f>
        <v>0</v>
      </c>
      <c r="I80" s="212"/>
      <c r="J80" s="212"/>
    </row>
    <row r="81" spans="1:10" s="214" customFormat="1" ht="22.5" customHeight="1">
      <c r="A81" s="182"/>
      <c r="B81" s="141" t="s">
        <v>167</v>
      </c>
      <c r="C81" s="142" t="s">
        <v>168</v>
      </c>
      <c r="D81" s="143" t="s">
        <v>218</v>
      </c>
      <c r="E81" s="260" t="s">
        <v>218</v>
      </c>
      <c r="F81" s="353" t="s">
        <v>218</v>
      </c>
      <c r="G81" s="298" t="s">
        <v>218</v>
      </c>
      <c r="I81" s="212"/>
      <c r="J81" s="212"/>
    </row>
    <row r="82" spans="1:10" s="214" customFormat="1" ht="22.5" customHeight="1" thickBot="1">
      <c r="A82" s="43">
        <f>A80+1</f>
        <v>36</v>
      </c>
      <c r="B82" s="137"/>
      <c r="C82" s="138" t="s">
        <v>169</v>
      </c>
      <c r="D82" s="139" t="s">
        <v>116</v>
      </c>
      <c r="E82" s="255">
        <v>25</v>
      </c>
      <c r="F82" s="286"/>
      <c r="G82" s="274">
        <f>ROUND(E82*F82,2)</f>
        <v>0</v>
      </c>
      <c r="I82" s="212"/>
      <c r="J82" s="212"/>
    </row>
    <row r="83" spans="1:10" s="214" customFormat="1" ht="22.5" customHeight="1" thickTop="1" thickBot="1">
      <c r="A83" s="17"/>
      <c r="B83" s="18" t="s">
        <v>373</v>
      </c>
      <c r="C83" s="19" t="s">
        <v>170</v>
      </c>
      <c r="D83" s="144"/>
      <c r="E83" s="130"/>
      <c r="F83" s="290"/>
      <c r="G83" s="291"/>
      <c r="I83" s="212"/>
      <c r="J83" s="212"/>
    </row>
    <row r="84" spans="1:10" s="214" customFormat="1" ht="22.5" customHeight="1" thickTop="1" thickBot="1">
      <c r="A84" s="340"/>
      <c r="B84" s="341" t="s">
        <v>171</v>
      </c>
      <c r="C84" s="342" t="s">
        <v>172</v>
      </c>
      <c r="D84" s="341"/>
      <c r="E84" s="259"/>
      <c r="F84" s="343"/>
      <c r="G84" s="344"/>
      <c r="I84" s="212"/>
      <c r="J84" s="212"/>
    </row>
    <row r="85" spans="1:10" s="214" customFormat="1" ht="22.5" customHeight="1">
      <c r="A85" s="43"/>
      <c r="B85" s="141" t="s">
        <v>251</v>
      </c>
      <c r="C85" s="138" t="s">
        <v>198</v>
      </c>
      <c r="D85" s="139" t="s">
        <v>218</v>
      </c>
      <c r="E85" s="255" t="s">
        <v>218</v>
      </c>
      <c r="F85" s="286" t="s">
        <v>218</v>
      </c>
      <c r="G85" s="274" t="s">
        <v>218</v>
      </c>
      <c r="I85" s="212"/>
      <c r="J85" s="212"/>
    </row>
    <row r="86" spans="1:10" s="214" customFormat="1" ht="25.5">
      <c r="A86" s="43">
        <f>A82+1</f>
        <v>37</v>
      </c>
      <c r="B86" s="137"/>
      <c r="C86" s="138" t="s">
        <v>374</v>
      </c>
      <c r="D86" s="139" t="s">
        <v>119</v>
      </c>
      <c r="E86" s="255">
        <v>2</v>
      </c>
      <c r="F86" s="286"/>
      <c r="G86" s="274">
        <f>ROUND(E86*F86,2)</f>
        <v>0</v>
      </c>
      <c r="I86" s="212"/>
      <c r="J86" s="212"/>
    </row>
    <row r="87" spans="1:10" s="214" customFormat="1" ht="25.5">
      <c r="A87" s="43">
        <f>A86+1</f>
        <v>38</v>
      </c>
      <c r="B87" s="137"/>
      <c r="C87" s="138" t="s">
        <v>375</v>
      </c>
      <c r="D87" s="139" t="s">
        <v>119</v>
      </c>
      <c r="E87" s="255">
        <v>1</v>
      </c>
      <c r="F87" s="286"/>
      <c r="G87" s="274">
        <f>ROUND(E87*F87,2)</f>
        <v>0</v>
      </c>
      <c r="I87" s="212"/>
      <c r="J87" s="212"/>
    </row>
    <row r="88" spans="1:10" s="214" customFormat="1" ht="26.25" thickBot="1">
      <c r="A88" s="43">
        <f>A87+1</f>
        <v>39</v>
      </c>
      <c r="B88" s="137"/>
      <c r="C88" s="138" t="s">
        <v>376</v>
      </c>
      <c r="D88" s="139" t="s">
        <v>119</v>
      </c>
      <c r="E88" s="255">
        <v>1</v>
      </c>
      <c r="F88" s="286"/>
      <c r="G88" s="274">
        <f>ROUND(E88*F88,2)</f>
        <v>0</v>
      </c>
      <c r="I88" s="212"/>
      <c r="J88" s="212"/>
    </row>
    <row r="89" spans="1:10" s="214" customFormat="1" ht="22.5" customHeight="1" thickTop="1" thickBot="1">
      <c r="A89" s="17"/>
      <c r="B89" s="18" t="s">
        <v>377</v>
      </c>
      <c r="C89" s="19" t="s">
        <v>173</v>
      </c>
      <c r="D89" s="144"/>
      <c r="E89" s="130"/>
      <c r="F89" s="290"/>
      <c r="G89" s="291"/>
      <c r="I89" s="212"/>
      <c r="J89" s="212"/>
    </row>
    <row r="90" spans="1:10" s="214" customFormat="1" ht="27" thickTop="1" thickBot="1">
      <c r="A90" s="340"/>
      <c r="B90" s="341" t="s">
        <v>174</v>
      </c>
      <c r="C90" s="342" t="s">
        <v>175</v>
      </c>
      <c r="D90" s="341"/>
      <c r="E90" s="259"/>
      <c r="F90" s="343"/>
      <c r="G90" s="344"/>
      <c r="I90" s="212"/>
      <c r="J90" s="212"/>
    </row>
    <row r="91" spans="1:10" s="214" customFormat="1" ht="25.5">
      <c r="A91" s="43"/>
      <c r="B91" s="141" t="s">
        <v>176</v>
      </c>
      <c r="C91" s="138" t="s">
        <v>177</v>
      </c>
      <c r="D91" s="139" t="s">
        <v>218</v>
      </c>
      <c r="E91" s="255" t="s">
        <v>218</v>
      </c>
      <c r="F91" s="286" t="s">
        <v>218</v>
      </c>
      <c r="G91" s="274" t="s">
        <v>218</v>
      </c>
      <c r="I91" s="212"/>
      <c r="J91" s="212"/>
    </row>
    <row r="92" spans="1:10" s="214" customFormat="1" ht="22.5" customHeight="1">
      <c r="A92" s="43">
        <f>A88+1</f>
        <v>40</v>
      </c>
      <c r="B92" s="137"/>
      <c r="C92" s="138" t="s">
        <v>378</v>
      </c>
      <c r="D92" s="139" t="s">
        <v>33</v>
      </c>
      <c r="E92" s="255">
        <v>13.1</v>
      </c>
      <c r="F92" s="286"/>
      <c r="G92" s="274">
        <f>ROUND(E92*F92,2)</f>
        <v>0</v>
      </c>
      <c r="I92" s="212"/>
      <c r="J92" s="212"/>
    </row>
    <row r="93" spans="1:10" s="214" customFormat="1" ht="22.5" customHeight="1" thickBot="1">
      <c r="A93" s="43">
        <f>A92+1</f>
        <v>41</v>
      </c>
      <c r="B93" s="355"/>
      <c r="C93" s="138" t="s">
        <v>379</v>
      </c>
      <c r="D93" s="139" t="s">
        <v>33</v>
      </c>
      <c r="E93" s="255">
        <v>13.1</v>
      </c>
      <c r="F93" s="286"/>
      <c r="G93" s="274">
        <f>ROUND(E93*F93,2)</f>
        <v>0</v>
      </c>
      <c r="I93" s="212"/>
      <c r="J93" s="212"/>
    </row>
    <row r="94" spans="1:10" s="214" customFormat="1" ht="22.5" customHeight="1" thickTop="1" thickBot="1">
      <c r="A94" s="17"/>
      <c r="B94" s="18" t="s">
        <v>380</v>
      </c>
      <c r="C94" s="19" t="s">
        <v>178</v>
      </c>
      <c r="D94" s="144"/>
      <c r="E94" s="130"/>
      <c r="F94" s="290"/>
      <c r="G94" s="291"/>
      <c r="I94" s="212"/>
      <c r="J94" s="212"/>
    </row>
    <row r="95" spans="1:10" s="214" customFormat="1" ht="27" thickTop="1" thickBot="1">
      <c r="A95" s="340"/>
      <c r="B95" s="341" t="s">
        <v>179</v>
      </c>
      <c r="C95" s="342" t="s">
        <v>180</v>
      </c>
      <c r="D95" s="341"/>
      <c r="E95" s="259"/>
      <c r="F95" s="343"/>
      <c r="G95" s="344"/>
      <c r="I95" s="212"/>
      <c r="J95" s="212"/>
    </row>
    <row r="96" spans="1:10" s="214" customFormat="1" ht="22.5" customHeight="1">
      <c r="A96" s="43"/>
      <c r="B96" s="141" t="s">
        <v>181</v>
      </c>
      <c r="C96" s="138" t="s">
        <v>199</v>
      </c>
      <c r="D96" s="139" t="s">
        <v>218</v>
      </c>
      <c r="E96" s="255" t="s">
        <v>218</v>
      </c>
      <c r="F96" s="286" t="s">
        <v>218</v>
      </c>
      <c r="G96" s="274" t="s">
        <v>218</v>
      </c>
      <c r="I96" s="212"/>
      <c r="J96" s="212"/>
    </row>
    <row r="97" spans="1:10" s="214" customFormat="1" ht="22.5" customHeight="1" thickBot="1">
      <c r="A97" s="159">
        <f>A93+1</f>
        <v>42</v>
      </c>
      <c r="B97" s="137"/>
      <c r="C97" s="346" t="s">
        <v>381</v>
      </c>
      <c r="D97" s="345" t="s">
        <v>33</v>
      </c>
      <c r="E97" s="254">
        <v>122</v>
      </c>
      <c r="F97" s="347"/>
      <c r="G97" s="303">
        <f>ROUND(E97*F97,2)</f>
        <v>0</v>
      </c>
      <c r="I97" s="212"/>
      <c r="J97" s="212"/>
    </row>
    <row r="98" spans="1:10" s="214" customFormat="1" ht="22.5" customHeight="1">
      <c r="A98" s="182"/>
      <c r="B98" s="141" t="s">
        <v>182</v>
      </c>
      <c r="C98" s="142" t="s">
        <v>183</v>
      </c>
      <c r="D98" s="143" t="s">
        <v>218</v>
      </c>
      <c r="E98" s="260" t="s">
        <v>218</v>
      </c>
      <c r="F98" s="353" t="s">
        <v>218</v>
      </c>
      <c r="G98" s="298" t="s">
        <v>218</v>
      </c>
      <c r="H98" s="214" t="s">
        <v>335</v>
      </c>
      <c r="I98" s="212"/>
      <c r="J98" s="212"/>
    </row>
    <row r="99" spans="1:10" s="214" customFormat="1" ht="26.25" thickBot="1">
      <c r="A99" s="159">
        <f>A97+1</f>
        <v>43</v>
      </c>
      <c r="B99" s="137"/>
      <c r="C99" s="346" t="s">
        <v>382</v>
      </c>
      <c r="D99" s="345" t="s">
        <v>33</v>
      </c>
      <c r="E99" s="254">
        <v>164</v>
      </c>
      <c r="F99" s="347"/>
      <c r="G99" s="303">
        <f>ROUND(E99*F99,2)</f>
        <v>0</v>
      </c>
      <c r="I99" s="212"/>
      <c r="J99" s="212"/>
    </row>
    <row r="100" spans="1:10" s="214" customFormat="1" ht="22.5" customHeight="1">
      <c r="A100" s="182"/>
      <c r="B100" s="141" t="s">
        <v>224</v>
      </c>
      <c r="C100" s="142" t="s">
        <v>225</v>
      </c>
      <c r="D100" s="143" t="s">
        <v>218</v>
      </c>
      <c r="E100" s="260" t="s">
        <v>218</v>
      </c>
      <c r="F100" s="353" t="s">
        <v>218</v>
      </c>
      <c r="G100" s="298" t="s">
        <v>218</v>
      </c>
      <c r="I100" s="212"/>
      <c r="J100" s="212"/>
    </row>
    <row r="101" spans="1:10" s="214" customFormat="1" ht="25.5">
      <c r="A101" s="43">
        <f>A99+1</f>
        <v>44</v>
      </c>
      <c r="B101" s="137"/>
      <c r="C101" s="138" t="s">
        <v>383</v>
      </c>
      <c r="D101" s="139" t="s">
        <v>33</v>
      </c>
      <c r="E101" s="255">
        <v>120.8</v>
      </c>
      <c r="F101" s="286"/>
      <c r="G101" s="274">
        <f>ROUND(E101*F101,2)</f>
        <v>0</v>
      </c>
      <c r="I101" s="212"/>
      <c r="J101" s="212"/>
    </row>
    <row r="102" spans="1:10" s="214" customFormat="1" ht="39" thickBot="1">
      <c r="A102" s="43">
        <f>A101+1</f>
        <v>45</v>
      </c>
      <c r="B102" s="150"/>
      <c r="C102" s="138" t="s">
        <v>384</v>
      </c>
      <c r="D102" s="139" t="s">
        <v>33</v>
      </c>
      <c r="E102" s="255">
        <v>6</v>
      </c>
      <c r="F102" s="286"/>
      <c r="G102" s="274">
        <f>ROUND(E102*F102,2)</f>
        <v>0</v>
      </c>
      <c r="H102" s="214" t="s">
        <v>335</v>
      </c>
      <c r="I102" s="212"/>
      <c r="J102" s="212"/>
    </row>
    <row r="103" spans="1:10" s="210" customFormat="1" ht="22.5" customHeight="1" thickTop="1" thickBot="1">
      <c r="A103" s="17"/>
      <c r="B103" s="18" t="s">
        <v>385</v>
      </c>
      <c r="C103" s="19" t="s">
        <v>184</v>
      </c>
      <c r="D103" s="144"/>
      <c r="E103" s="130"/>
      <c r="F103" s="290"/>
      <c r="G103" s="291"/>
      <c r="I103" s="212"/>
      <c r="J103" s="212"/>
    </row>
    <row r="104" spans="1:10" s="214" customFormat="1" ht="22.5" customHeight="1" thickTop="1" thickBot="1">
      <c r="A104" s="340"/>
      <c r="B104" s="341" t="s">
        <v>185</v>
      </c>
      <c r="C104" s="342" t="s">
        <v>226</v>
      </c>
      <c r="D104" s="341"/>
      <c r="E104" s="259"/>
      <c r="F104" s="343"/>
      <c r="G104" s="344"/>
      <c r="I104" s="212"/>
      <c r="J104" s="212"/>
    </row>
    <row r="105" spans="1:10" s="214" customFormat="1" ht="25.5">
      <c r="A105" s="43"/>
      <c r="B105" s="141" t="s">
        <v>186</v>
      </c>
      <c r="C105" s="138" t="s">
        <v>187</v>
      </c>
      <c r="D105" s="139" t="s">
        <v>218</v>
      </c>
      <c r="E105" s="255" t="s">
        <v>218</v>
      </c>
      <c r="F105" s="286" t="s">
        <v>218</v>
      </c>
      <c r="G105" s="274" t="s">
        <v>218</v>
      </c>
      <c r="I105" s="212"/>
      <c r="J105" s="212"/>
    </row>
    <row r="106" spans="1:10" s="214" customFormat="1" ht="22.5" customHeight="1">
      <c r="A106" s="43">
        <f>A102+1</f>
        <v>46</v>
      </c>
      <c r="B106" s="137"/>
      <c r="C106" s="138" t="s">
        <v>188</v>
      </c>
      <c r="D106" s="139" t="s">
        <v>116</v>
      </c>
      <c r="E106" s="255">
        <v>68</v>
      </c>
      <c r="F106" s="286"/>
      <c r="G106" s="274">
        <f>ROUND(E106*F106,2)</f>
        <v>0</v>
      </c>
      <c r="I106" s="212"/>
      <c r="J106" s="212"/>
    </row>
    <row r="107" spans="1:10" s="214" customFormat="1" ht="22.5" customHeight="1" thickBot="1">
      <c r="A107" s="159">
        <f>A106+1</f>
        <v>47</v>
      </c>
      <c r="B107" s="137"/>
      <c r="C107" s="346" t="s">
        <v>252</v>
      </c>
      <c r="D107" s="345" t="s">
        <v>33</v>
      </c>
      <c r="E107" s="254">
        <v>27</v>
      </c>
      <c r="F107" s="347"/>
      <c r="G107" s="303">
        <f>ROUND(E107*F107,2)</f>
        <v>0</v>
      </c>
      <c r="I107" s="212"/>
      <c r="J107" s="212"/>
    </row>
    <row r="108" spans="1:10" s="214" customFormat="1" ht="22.5" customHeight="1">
      <c r="A108" s="182"/>
      <c r="B108" s="141" t="s">
        <v>253</v>
      </c>
      <c r="C108" s="142" t="s">
        <v>254</v>
      </c>
      <c r="D108" s="143" t="s">
        <v>218</v>
      </c>
      <c r="E108" s="260" t="s">
        <v>218</v>
      </c>
      <c r="F108" s="353" t="s">
        <v>218</v>
      </c>
      <c r="G108" s="298" t="s">
        <v>218</v>
      </c>
      <c r="I108" s="212"/>
      <c r="J108" s="212"/>
    </row>
    <row r="109" spans="1:10" s="214" customFormat="1" ht="22.5" customHeight="1">
      <c r="A109" s="43">
        <f>A107+1</f>
        <v>48</v>
      </c>
      <c r="B109" s="137"/>
      <c r="C109" s="138" t="s">
        <v>386</v>
      </c>
      <c r="D109" s="139" t="s">
        <v>125</v>
      </c>
      <c r="E109" s="255">
        <v>1650</v>
      </c>
      <c r="F109" s="286"/>
      <c r="G109" s="274">
        <f>ROUND(E109*F109,2)</f>
        <v>0</v>
      </c>
      <c r="I109" s="212"/>
      <c r="J109" s="212"/>
    </row>
    <row r="110" spans="1:10" s="214" customFormat="1" ht="22.5" customHeight="1">
      <c r="A110" s="43">
        <f>A109+1</f>
        <v>49</v>
      </c>
      <c r="B110" s="137"/>
      <c r="C110" s="138" t="s">
        <v>387</v>
      </c>
      <c r="D110" s="139" t="s">
        <v>125</v>
      </c>
      <c r="E110" s="255">
        <v>50</v>
      </c>
      <c r="F110" s="286"/>
      <c r="G110" s="274">
        <f>ROUND(E110*F110,2)</f>
        <v>0</v>
      </c>
      <c r="I110" s="212"/>
      <c r="J110" s="212"/>
    </row>
    <row r="111" spans="1:10" s="214" customFormat="1" ht="26.25" thickBot="1">
      <c r="A111" s="159">
        <f>A110+1</f>
        <v>50</v>
      </c>
      <c r="B111" s="137"/>
      <c r="C111" s="346" t="s">
        <v>388</v>
      </c>
      <c r="D111" s="345" t="s">
        <v>125</v>
      </c>
      <c r="E111" s="254">
        <v>114</v>
      </c>
      <c r="F111" s="347"/>
      <c r="G111" s="303">
        <f>ROUND(E111*F111,2)</f>
        <v>0</v>
      </c>
      <c r="I111" s="212" t="s">
        <v>335</v>
      </c>
      <c r="J111" s="212"/>
    </row>
    <row r="112" spans="1:10" s="214" customFormat="1" ht="25.5">
      <c r="A112" s="182"/>
      <c r="B112" s="141" t="s">
        <v>189</v>
      </c>
      <c r="C112" s="142" t="s">
        <v>389</v>
      </c>
      <c r="D112" s="143" t="s">
        <v>218</v>
      </c>
      <c r="E112" s="260" t="s">
        <v>218</v>
      </c>
      <c r="F112" s="353" t="s">
        <v>218</v>
      </c>
      <c r="G112" s="298" t="s">
        <v>218</v>
      </c>
      <c r="I112" s="212"/>
      <c r="J112" s="212"/>
    </row>
    <row r="113" spans="1:10" s="214" customFormat="1" ht="25.5">
      <c r="A113" s="43">
        <f>A111+1</f>
        <v>51</v>
      </c>
      <c r="B113" s="137"/>
      <c r="C113" s="138" t="s">
        <v>390</v>
      </c>
      <c r="D113" s="139" t="s">
        <v>116</v>
      </c>
      <c r="E113" s="255">
        <v>181</v>
      </c>
      <c r="F113" s="286"/>
      <c r="G113" s="274">
        <f>ROUND(E113*F113,2)</f>
        <v>0</v>
      </c>
      <c r="I113" s="212"/>
      <c r="J113" s="212"/>
    </row>
    <row r="114" spans="1:10" s="214" customFormat="1" ht="26.25" thickBot="1">
      <c r="A114" s="159">
        <f>A113+1</f>
        <v>52</v>
      </c>
      <c r="B114" s="137"/>
      <c r="C114" s="346" t="s">
        <v>227</v>
      </c>
      <c r="D114" s="345" t="s">
        <v>115</v>
      </c>
      <c r="E114" s="254">
        <v>11</v>
      </c>
      <c r="F114" s="347"/>
      <c r="G114" s="303">
        <f>ROUND(E114*F114,2)</f>
        <v>0</v>
      </c>
      <c r="I114" s="212"/>
      <c r="J114" s="212"/>
    </row>
    <row r="115" spans="1:10" s="214" customFormat="1" ht="22.5" customHeight="1">
      <c r="A115" s="182"/>
      <c r="B115" s="141" t="s">
        <v>255</v>
      </c>
      <c r="C115" s="142" t="s">
        <v>256</v>
      </c>
      <c r="D115" s="143" t="s">
        <v>218</v>
      </c>
      <c r="E115" s="260" t="s">
        <v>218</v>
      </c>
      <c r="F115" s="353" t="s">
        <v>218</v>
      </c>
      <c r="G115" s="298" t="s">
        <v>218</v>
      </c>
      <c r="I115" s="212"/>
      <c r="J115" s="212"/>
    </row>
    <row r="116" spans="1:10" s="214" customFormat="1" ht="25.5">
      <c r="A116" s="43">
        <f>A114+1</f>
        <v>53</v>
      </c>
      <c r="B116" s="137"/>
      <c r="C116" s="138" t="s">
        <v>391</v>
      </c>
      <c r="D116" s="139" t="s">
        <v>33</v>
      </c>
      <c r="E116" s="255">
        <v>13.5</v>
      </c>
      <c r="F116" s="286"/>
      <c r="G116" s="274">
        <f>ROUND(E116*F116,2)</f>
        <v>0</v>
      </c>
      <c r="I116" s="212"/>
      <c r="J116" s="212"/>
    </row>
    <row r="117" spans="1:10" s="214" customFormat="1" ht="22.5" customHeight="1">
      <c r="A117" s="43">
        <f>A116+1</f>
        <v>54</v>
      </c>
      <c r="B117" s="137"/>
      <c r="C117" s="138" t="s">
        <v>257</v>
      </c>
      <c r="D117" s="139" t="s">
        <v>33</v>
      </c>
      <c r="E117" s="255">
        <v>13.5</v>
      </c>
      <c r="F117" s="286"/>
      <c r="G117" s="274">
        <f>ROUND(E117*F117,2)</f>
        <v>0</v>
      </c>
      <c r="I117" s="212"/>
      <c r="J117" s="212"/>
    </row>
    <row r="118" spans="1:10" s="214" customFormat="1" ht="26.25" thickBot="1">
      <c r="A118" s="43">
        <f>A117+1</f>
        <v>55</v>
      </c>
      <c r="B118" s="137"/>
      <c r="C118" s="138" t="s">
        <v>392</v>
      </c>
      <c r="D118" s="139" t="s">
        <v>116</v>
      </c>
      <c r="E118" s="255">
        <v>6</v>
      </c>
      <c r="F118" s="286"/>
      <c r="G118" s="274">
        <f>ROUND(E118*F118,2)</f>
        <v>0</v>
      </c>
      <c r="I118" s="212"/>
      <c r="J118" s="212"/>
    </row>
    <row r="119" spans="1:10" s="214" customFormat="1" ht="22.5" customHeight="1" thickBot="1">
      <c r="A119" s="187"/>
      <c r="B119" s="188" t="s">
        <v>191</v>
      </c>
      <c r="C119" s="189" t="s">
        <v>258</v>
      </c>
      <c r="D119" s="188"/>
      <c r="E119" s="158"/>
      <c r="F119" s="158"/>
      <c r="G119" s="348"/>
      <c r="H119" s="214" t="s">
        <v>335</v>
      </c>
      <c r="I119" s="212"/>
      <c r="J119" s="212"/>
    </row>
    <row r="120" spans="1:10" s="214" customFormat="1" ht="26.25" thickBot="1">
      <c r="A120" s="159">
        <f>A118+1</f>
        <v>56</v>
      </c>
      <c r="B120" s="141" t="s">
        <v>192</v>
      </c>
      <c r="C120" s="346" t="s">
        <v>193</v>
      </c>
      <c r="D120" s="345" t="s">
        <v>33</v>
      </c>
      <c r="E120" s="254">
        <v>440</v>
      </c>
      <c r="F120" s="347"/>
      <c r="G120" s="303">
        <f>ROUND(E120*F120,2)</f>
        <v>0</v>
      </c>
      <c r="I120" s="212"/>
      <c r="J120" s="212"/>
    </row>
    <row r="121" spans="1:10" s="214" customFormat="1" ht="25.5">
      <c r="A121" s="182"/>
      <c r="B121" s="141" t="s">
        <v>259</v>
      </c>
      <c r="C121" s="142" t="s">
        <v>190</v>
      </c>
      <c r="D121" s="143" t="s">
        <v>218</v>
      </c>
      <c r="E121" s="260" t="s">
        <v>218</v>
      </c>
      <c r="F121" s="353" t="s">
        <v>218</v>
      </c>
      <c r="G121" s="298" t="s">
        <v>218</v>
      </c>
      <c r="I121" s="212"/>
      <c r="J121" s="212"/>
    </row>
    <row r="122" spans="1:10" s="214" customFormat="1" ht="25.5">
      <c r="A122" s="43">
        <f>A120+1</f>
        <v>57</v>
      </c>
      <c r="B122" s="137"/>
      <c r="C122" s="138" t="s">
        <v>393</v>
      </c>
      <c r="D122" s="139" t="s">
        <v>116</v>
      </c>
      <c r="E122" s="255">
        <v>170</v>
      </c>
      <c r="F122" s="286"/>
      <c r="G122" s="274">
        <f>ROUND(E122*F122,2)</f>
        <v>0</v>
      </c>
      <c r="I122" s="212"/>
      <c r="J122" s="212"/>
    </row>
    <row r="123" spans="1:10" s="214" customFormat="1" ht="26.25" thickBot="1">
      <c r="A123" s="159">
        <f>A122+1</f>
        <v>58</v>
      </c>
      <c r="B123" s="137"/>
      <c r="C123" s="346" t="s">
        <v>394</v>
      </c>
      <c r="D123" s="345" t="s">
        <v>116</v>
      </c>
      <c r="E123" s="254">
        <v>555</v>
      </c>
      <c r="F123" s="347"/>
      <c r="G123" s="303">
        <f>ROUND(E123*F123,2)</f>
        <v>0</v>
      </c>
      <c r="I123" s="212"/>
      <c r="J123" s="212"/>
    </row>
    <row r="124" spans="1:10" s="214" customFormat="1" ht="22.5" customHeight="1">
      <c r="A124" s="182"/>
      <c r="B124" s="141" t="s">
        <v>260</v>
      </c>
      <c r="C124" s="142" t="s">
        <v>261</v>
      </c>
      <c r="D124" s="143" t="s">
        <v>218</v>
      </c>
      <c r="E124" s="260" t="s">
        <v>218</v>
      </c>
      <c r="F124" s="353" t="s">
        <v>218</v>
      </c>
      <c r="G124" s="298" t="s">
        <v>218</v>
      </c>
      <c r="I124" s="212"/>
      <c r="J124" s="212"/>
    </row>
    <row r="125" spans="1:10" s="214" customFormat="1" ht="26.25" thickBot="1">
      <c r="A125" s="159">
        <f>A123+1</f>
        <v>59</v>
      </c>
      <c r="B125" s="137"/>
      <c r="C125" s="346" t="s">
        <v>262</v>
      </c>
      <c r="D125" s="345" t="s">
        <v>116</v>
      </c>
      <c r="E125" s="254">
        <v>168</v>
      </c>
      <c r="F125" s="347"/>
      <c r="G125" s="303">
        <f>ROUND(E125*F125,2)</f>
        <v>0</v>
      </c>
      <c r="I125" s="212"/>
      <c r="J125" s="212"/>
    </row>
    <row r="126" spans="1:10" s="214" customFormat="1" ht="25.5">
      <c r="A126" s="182"/>
      <c r="B126" s="141" t="s">
        <v>228</v>
      </c>
      <c r="C126" s="142" t="s">
        <v>195</v>
      </c>
      <c r="D126" s="143" t="s">
        <v>218</v>
      </c>
      <c r="E126" s="260" t="s">
        <v>218</v>
      </c>
      <c r="F126" s="353" t="s">
        <v>218</v>
      </c>
      <c r="G126" s="298" t="s">
        <v>218</v>
      </c>
      <c r="I126" s="212"/>
      <c r="J126" s="212"/>
    </row>
    <row r="127" spans="1:10" s="214" customFormat="1" ht="25.5">
      <c r="A127" s="43">
        <f>A125+1</f>
        <v>60</v>
      </c>
      <c r="B127" s="137"/>
      <c r="C127" s="138" t="s">
        <v>196</v>
      </c>
      <c r="D127" s="139" t="s">
        <v>119</v>
      </c>
      <c r="E127" s="255">
        <v>2</v>
      </c>
      <c r="F127" s="286"/>
      <c r="G127" s="274">
        <f>ROUND(E127*F127,2)</f>
        <v>0</v>
      </c>
      <c r="I127" s="212"/>
      <c r="J127" s="212"/>
    </row>
    <row r="128" spans="1:10" s="214" customFormat="1" ht="26.25" thickBot="1">
      <c r="A128" s="43">
        <f>A127+1</f>
        <v>61</v>
      </c>
      <c r="B128" s="137"/>
      <c r="C128" s="138" t="s">
        <v>197</v>
      </c>
      <c r="D128" s="139" t="s">
        <v>119</v>
      </c>
      <c r="E128" s="255">
        <v>14</v>
      </c>
      <c r="F128" s="286"/>
      <c r="G128" s="274">
        <f>ROUND(E128*F128,2)</f>
        <v>0</v>
      </c>
      <c r="I128" s="212"/>
      <c r="J128" s="212"/>
    </row>
    <row r="129" spans="1:11" s="214" customFormat="1" ht="22.5" customHeight="1" thickBot="1">
      <c r="A129" s="187"/>
      <c r="B129" s="188" t="s">
        <v>194</v>
      </c>
      <c r="C129" s="189" t="s">
        <v>395</v>
      </c>
      <c r="D129" s="188"/>
      <c r="E129" s="158"/>
      <c r="F129" s="158"/>
      <c r="G129" s="348"/>
      <c r="I129" s="212"/>
      <c r="J129" s="212"/>
    </row>
    <row r="130" spans="1:11" s="214" customFormat="1" ht="22.5" customHeight="1">
      <c r="A130" s="43"/>
      <c r="B130" s="141" t="s">
        <v>396</v>
      </c>
      <c r="C130" s="138" t="s">
        <v>397</v>
      </c>
      <c r="D130" s="139" t="s">
        <v>218</v>
      </c>
      <c r="E130" s="255" t="s">
        <v>218</v>
      </c>
      <c r="F130" s="286" t="s">
        <v>218</v>
      </c>
      <c r="G130" s="274" t="s">
        <v>218</v>
      </c>
      <c r="I130" s="212"/>
      <c r="J130" s="212"/>
    </row>
    <row r="131" spans="1:11" s="214" customFormat="1" ht="25.5">
      <c r="A131" s="43">
        <f>1+A128</f>
        <v>62</v>
      </c>
      <c r="B131" s="137"/>
      <c r="C131" s="138" t="s">
        <v>398</v>
      </c>
      <c r="D131" s="139" t="s">
        <v>115</v>
      </c>
      <c r="E131" s="255">
        <v>78</v>
      </c>
      <c r="F131" s="286"/>
      <c r="G131" s="274">
        <f>ROUND(E131*F131,2)</f>
        <v>0</v>
      </c>
      <c r="I131" s="217"/>
      <c r="J131" s="212"/>
    </row>
    <row r="132" spans="1:11" s="214" customFormat="1" ht="25.5">
      <c r="A132" s="43">
        <f>1+A131</f>
        <v>63</v>
      </c>
      <c r="B132" s="137"/>
      <c r="C132" s="138" t="s">
        <v>399</v>
      </c>
      <c r="D132" s="139" t="s">
        <v>116</v>
      </c>
      <c r="E132" s="255">
        <v>193.5</v>
      </c>
      <c r="F132" s="286"/>
      <c r="G132" s="274">
        <f>ROUND(E132*F132,2)</f>
        <v>0</v>
      </c>
      <c r="I132" s="212"/>
      <c r="J132" s="212"/>
    </row>
    <row r="133" spans="1:11" s="214" customFormat="1" ht="22.5" customHeight="1">
      <c r="A133" s="43">
        <f>1+A132</f>
        <v>64</v>
      </c>
      <c r="B133" s="137"/>
      <c r="C133" s="138" t="s">
        <v>400</v>
      </c>
      <c r="D133" s="139" t="s">
        <v>116</v>
      </c>
      <c r="E133" s="255">
        <v>165</v>
      </c>
      <c r="F133" s="286"/>
      <c r="G133" s="274">
        <f>ROUND(E133*F133,2)</f>
        <v>0</v>
      </c>
      <c r="I133" s="212"/>
      <c r="J133" s="212"/>
    </row>
    <row r="134" spans="1:11" s="214" customFormat="1" ht="25.5">
      <c r="A134" s="43">
        <f>1+A133</f>
        <v>65</v>
      </c>
      <c r="B134" s="137"/>
      <c r="C134" s="138" t="s">
        <v>401</v>
      </c>
      <c r="D134" s="139" t="s">
        <v>116</v>
      </c>
      <c r="E134" s="255">
        <v>60</v>
      </c>
      <c r="F134" s="286"/>
      <c r="G134" s="274">
        <f>ROUND(E134*F134,2)</f>
        <v>0</v>
      </c>
      <c r="I134" s="212"/>
      <c r="J134" s="212"/>
    </row>
    <row r="135" spans="1:11" s="214" customFormat="1" ht="26.25" thickBot="1">
      <c r="A135" s="43">
        <f>1+A134</f>
        <v>66</v>
      </c>
      <c r="B135" s="150"/>
      <c r="C135" s="138" t="s">
        <v>402</v>
      </c>
      <c r="D135" s="139" t="s">
        <v>116</v>
      </c>
      <c r="E135" s="255">
        <v>135</v>
      </c>
      <c r="F135" s="286"/>
      <c r="G135" s="274">
        <f>ROUND(E135*F135,2)</f>
        <v>0</v>
      </c>
      <c r="I135" s="212"/>
      <c r="J135" s="212"/>
    </row>
    <row r="136" spans="1:11" s="214" customFormat="1" ht="22.5" customHeight="1" thickBot="1">
      <c r="A136" s="187"/>
      <c r="B136" s="188" t="s">
        <v>263</v>
      </c>
      <c r="C136" s="189" t="s">
        <v>264</v>
      </c>
      <c r="D136" s="188"/>
      <c r="E136" s="158"/>
      <c r="F136" s="158"/>
      <c r="G136" s="348"/>
      <c r="I136" s="212"/>
      <c r="J136" s="212"/>
    </row>
    <row r="137" spans="1:11" s="214" customFormat="1" ht="22.5" customHeight="1" thickBot="1">
      <c r="A137" s="43">
        <f>A135+1</f>
        <v>67</v>
      </c>
      <c r="B137" s="137" t="s">
        <v>265</v>
      </c>
      <c r="C137" s="138" t="s">
        <v>403</v>
      </c>
      <c r="D137" s="139" t="s">
        <v>109</v>
      </c>
      <c r="E137" s="255">
        <v>1</v>
      </c>
      <c r="F137" s="286"/>
      <c r="G137" s="274">
        <f>F137</f>
        <v>0</v>
      </c>
      <c r="I137" s="212"/>
      <c r="J137" s="212"/>
    </row>
    <row r="138" spans="1:11" s="214" customFormat="1" ht="22.5" customHeight="1" thickBot="1">
      <c r="A138" s="187"/>
      <c r="B138" s="188" t="s">
        <v>404</v>
      </c>
      <c r="C138" s="189" t="s">
        <v>405</v>
      </c>
      <c r="D138" s="188"/>
      <c r="E138" s="158"/>
      <c r="F138" s="158"/>
      <c r="G138" s="348"/>
      <c r="I138" s="212"/>
      <c r="J138" s="212"/>
    </row>
    <row r="139" spans="1:11" s="214" customFormat="1" ht="25.5">
      <c r="A139" s="43"/>
      <c r="B139" s="137" t="s">
        <v>406</v>
      </c>
      <c r="C139" s="138" t="s">
        <v>407</v>
      </c>
      <c r="D139" s="139" t="s">
        <v>218</v>
      </c>
      <c r="E139" s="255" t="s">
        <v>218</v>
      </c>
      <c r="F139" s="286" t="s">
        <v>218</v>
      </c>
      <c r="G139" s="274" t="s">
        <v>218</v>
      </c>
      <c r="I139" s="212"/>
      <c r="J139" s="212"/>
    </row>
    <row r="140" spans="1:11" s="214" customFormat="1" ht="33" customHeight="1">
      <c r="A140" s="43">
        <f>A137+1</f>
        <v>68</v>
      </c>
      <c r="B140" s="137"/>
      <c r="C140" s="138" t="s">
        <v>408</v>
      </c>
      <c r="D140" s="139" t="s">
        <v>140</v>
      </c>
      <c r="E140" s="255">
        <v>9.6999999999999993</v>
      </c>
      <c r="F140" s="286"/>
      <c r="G140" s="274">
        <f t="shared" ref="G140:G149" si="0">ROUND(E140*F140,2)</f>
        <v>0</v>
      </c>
      <c r="I140" s="212"/>
      <c r="J140" s="212"/>
    </row>
    <row r="141" spans="1:11" s="214" customFormat="1" ht="38.25">
      <c r="A141" s="43">
        <f t="shared" ref="A141:A149" si="1">A140+1</f>
        <v>69</v>
      </c>
      <c r="B141" s="137"/>
      <c r="C141" s="138" t="s">
        <v>409</v>
      </c>
      <c r="D141" s="139" t="s">
        <v>116</v>
      </c>
      <c r="E141" s="255">
        <v>292</v>
      </c>
      <c r="F141" s="286"/>
      <c r="G141" s="274">
        <f t="shared" si="0"/>
        <v>0</v>
      </c>
      <c r="I141" s="212"/>
      <c r="J141" s="212"/>
    </row>
    <row r="142" spans="1:11" s="214" customFormat="1" ht="38.25">
      <c r="A142" s="43">
        <f t="shared" si="1"/>
        <v>70</v>
      </c>
      <c r="B142" s="137"/>
      <c r="C142" s="138" t="s">
        <v>410</v>
      </c>
      <c r="D142" s="139" t="s">
        <v>116</v>
      </c>
      <c r="E142" s="255">
        <v>177</v>
      </c>
      <c r="F142" s="286"/>
      <c r="G142" s="274">
        <f t="shared" si="0"/>
        <v>0</v>
      </c>
      <c r="I142" s="212"/>
      <c r="J142" s="212"/>
    </row>
    <row r="143" spans="1:11" s="214" customFormat="1" ht="25.5">
      <c r="A143" s="43">
        <f t="shared" si="1"/>
        <v>71</v>
      </c>
      <c r="B143" s="137"/>
      <c r="C143" s="138" t="s">
        <v>411</v>
      </c>
      <c r="D143" s="139" t="s">
        <v>116</v>
      </c>
      <c r="E143" s="255">
        <v>21</v>
      </c>
      <c r="F143" s="286"/>
      <c r="G143" s="274">
        <f t="shared" si="0"/>
        <v>0</v>
      </c>
      <c r="I143" s="212"/>
      <c r="J143" s="212"/>
    </row>
    <row r="144" spans="1:11" s="214" customFormat="1" ht="38.25">
      <c r="A144" s="43">
        <f t="shared" si="1"/>
        <v>72</v>
      </c>
      <c r="B144" s="137"/>
      <c r="C144" s="138" t="s">
        <v>412</v>
      </c>
      <c r="D144" s="139" t="s">
        <v>116</v>
      </c>
      <c r="E144" s="255">
        <v>102</v>
      </c>
      <c r="F144" s="286"/>
      <c r="G144" s="274">
        <f t="shared" si="0"/>
        <v>0</v>
      </c>
      <c r="I144" s="212"/>
      <c r="J144" s="212"/>
      <c r="K144" s="214" t="s">
        <v>335</v>
      </c>
    </row>
    <row r="145" spans="1:10" s="214" customFormat="1" ht="38.25">
      <c r="A145" s="43">
        <f>A144+1</f>
        <v>73</v>
      </c>
      <c r="B145" s="137"/>
      <c r="C145" s="138" t="s">
        <v>413</v>
      </c>
      <c r="D145" s="139" t="s">
        <v>119</v>
      </c>
      <c r="E145" s="255">
        <v>12</v>
      </c>
      <c r="F145" s="286"/>
      <c r="G145" s="274">
        <f>ROUND(E145*F145,2)</f>
        <v>0</v>
      </c>
      <c r="I145" s="212"/>
      <c r="J145" s="212"/>
    </row>
    <row r="146" spans="1:10" s="214" customFormat="1" ht="38.25">
      <c r="A146" s="43">
        <f>A145+1</f>
        <v>74</v>
      </c>
      <c r="B146" s="137"/>
      <c r="C146" s="138" t="s">
        <v>414</v>
      </c>
      <c r="D146" s="139" t="s">
        <v>140</v>
      </c>
      <c r="E146" s="255">
        <v>23.3</v>
      </c>
      <c r="F146" s="286"/>
      <c r="G146" s="274">
        <f t="shared" si="0"/>
        <v>0</v>
      </c>
      <c r="I146" s="212"/>
      <c r="J146" s="212"/>
    </row>
    <row r="147" spans="1:10" s="214" customFormat="1" ht="22.5" customHeight="1">
      <c r="A147" s="43">
        <f t="shared" si="1"/>
        <v>75</v>
      </c>
      <c r="B147" s="137"/>
      <c r="C147" s="138" t="s">
        <v>415</v>
      </c>
      <c r="D147" s="139" t="s">
        <v>115</v>
      </c>
      <c r="E147" s="255">
        <v>9.4</v>
      </c>
      <c r="F147" s="286"/>
      <c r="G147" s="274">
        <f t="shared" si="0"/>
        <v>0</v>
      </c>
      <c r="I147" s="212"/>
      <c r="J147" s="212"/>
    </row>
    <row r="148" spans="1:10" s="214" customFormat="1" ht="25.5">
      <c r="A148" s="43">
        <f t="shared" si="1"/>
        <v>76</v>
      </c>
      <c r="B148" s="137"/>
      <c r="C148" s="138" t="s">
        <v>416</v>
      </c>
      <c r="D148" s="139" t="s">
        <v>33</v>
      </c>
      <c r="E148" s="255">
        <v>108</v>
      </c>
      <c r="F148" s="286"/>
      <c r="G148" s="274">
        <f t="shared" si="0"/>
        <v>0</v>
      </c>
      <c r="I148" s="212"/>
      <c r="J148" s="212"/>
    </row>
    <row r="149" spans="1:10" s="214" customFormat="1" ht="38.25">
      <c r="A149" s="43">
        <f t="shared" si="1"/>
        <v>77</v>
      </c>
      <c r="B149" s="137"/>
      <c r="C149" s="138" t="s">
        <v>417</v>
      </c>
      <c r="D149" s="139" t="s">
        <v>125</v>
      </c>
      <c r="E149" s="255">
        <v>900</v>
      </c>
      <c r="F149" s="286"/>
      <c r="G149" s="274">
        <f t="shared" si="0"/>
        <v>0</v>
      </c>
      <c r="I149" s="212"/>
      <c r="J149" s="212"/>
    </row>
    <row r="150" spans="1:10" s="214" customFormat="1" ht="26.25" thickBot="1">
      <c r="A150" s="43">
        <f>A149+1</f>
        <v>78</v>
      </c>
      <c r="B150" s="137"/>
      <c r="C150" s="138" t="s">
        <v>418</v>
      </c>
      <c r="D150" s="139" t="s">
        <v>119</v>
      </c>
      <c r="E150" s="255">
        <v>72</v>
      </c>
      <c r="F150" s="286"/>
      <c r="G150" s="274">
        <f>ROUND(E150*F150,2)</f>
        <v>0</v>
      </c>
      <c r="I150" s="212"/>
      <c r="J150" s="212"/>
    </row>
    <row r="151" spans="1:10" s="214" customFormat="1" ht="22.5" customHeight="1" thickBot="1">
      <c r="A151" s="187"/>
      <c r="B151" s="188" t="s">
        <v>419</v>
      </c>
      <c r="C151" s="189" t="s">
        <v>420</v>
      </c>
      <c r="D151" s="188"/>
      <c r="E151" s="158"/>
      <c r="F151" s="158"/>
      <c r="G151" s="348"/>
      <c r="I151" s="212"/>
      <c r="J151" s="212"/>
    </row>
    <row r="152" spans="1:10" s="214" customFormat="1" ht="25.5">
      <c r="A152" s="43"/>
      <c r="B152" s="137" t="s">
        <v>421</v>
      </c>
      <c r="C152" s="138" t="s">
        <v>422</v>
      </c>
      <c r="D152" s="139" t="s">
        <v>218</v>
      </c>
      <c r="E152" s="255" t="s">
        <v>218</v>
      </c>
      <c r="F152" s="286" t="s">
        <v>218</v>
      </c>
      <c r="G152" s="274" t="s">
        <v>218</v>
      </c>
      <c r="H152" s="214" t="s">
        <v>335</v>
      </c>
      <c r="I152" s="212"/>
      <c r="J152" s="212"/>
    </row>
    <row r="153" spans="1:10" s="214" customFormat="1" ht="22.5" customHeight="1">
      <c r="A153" s="43">
        <f>A150+1</f>
        <v>79</v>
      </c>
      <c r="B153" s="137"/>
      <c r="C153" s="138" t="s">
        <v>423</v>
      </c>
      <c r="D153" s="139" t="s">
        <v>115</v>
      </c>
      <c r="E153" s="255">
        <v>55</v>
      </c>
      <c r="F153" s="286"/>
      <c r="G153" s="274">
        <f>ROUND(E153*F153,2)</f>
        <v>0</v>
      </c>
      <c r="H153" s="214" t="s">
        <v>335</v>
      </c>
      <c r="I153" s="212"/>
      <c r="J153" s="212"/>
    </row>
    <row r="154" spans="1:10" s="214" customFormat="1" ht="22.5" customHeight="1">
      <c r="A154" s="43">
        <f>A153+1</f>
        <v>80</v>
      </c>
      <c r="B154" s="137"/>
      <c r="C154" s="138" t="s">
        <v>424</v>
      </c>
      <c r="D154" s="139" t="s">
        <v>115</v>
      </c>
      <c r="E154" s="255">
        <v>152</v>
      </c>
      <c r="F154" s="286"/>
      <c r="G154" s="274">
        <f>ROUND(E154*F154,2)</f>
        <v>0</v>
      </c>
      <c r="I154" s="212"/>
      <c r="J154" s="212"/>
    </row>
    <row r="155" spans="1:10" s="214" customFormat="1" ht="22.5" customHeight="1">
      <c r="A155" s="43">
        <f>A154+1</f>
        <v>81</v>
      </c>
      <c r="B155" s="137"/>
      <c r="C155" s="138" t="s">
        <v>425</v>
      </c>
      <c r="D155" s="139" t="s">
        <v>115</v>
      </c>
      <c r="E155" s="255">
        <v>116.5</v>
      </c>
      <c r="F155" s="286"/>
      <c r="G155" s="274">
        <f>ROUND(E155*F155,2)</f>
        <v>0</v>
      </c>
      <c r="I155" s="212"/>
      <c r="J155" s="212"/>
    </row>
    <row r="156" spans="1:10" s="214" customFormat="1" ht="22.5" customHeight="1">
      <c r="A156" s="43">
        <f>A155+1</f>
        <v>82</v>
      </c>
      <c r="B156" s="137"/>
      <c r="C156" s="138" t="s">
        <v>426</v>
      </c>
      <c r="D156" s="139" t="s">
        <v>115</v>
      </c>
      <c r="E156" s="255">
        <v>9.5</v>
      </c>
      <c r="F156" s="286"/>
      <c r="G156" s="274">
        <f>ROUND(E156*F156,2)</f>
        <v>0</v>
      </c>
      <c r="I156" s="212"/>
      <c r="J156" s="212"/>
    </row>
    <row r="157" spans="1:10" s="214" customFormat="1" ht="22.5" customHeight="1" thickBot="1">
      <c r="A157" s="159">
        <f>A156+1</f>
        <v>83</v>
      </c>
      <c r="B157" s="137"/>
      <c r="C157" s="346" t="s">
        <v>427</v>
      </c>
      <c r="D157" s="345" t="s">
        <v>33</v>
      </c>
      <c r="E157" s="254">
        <v>79.2</v>
      </c>
      <c r="F157" s="347"/>
      <c r="G157" s="303">
        <f>ROUND(E157*F157,2)</f>
        <v>0</v>
      </c>
      <c r="I157" s="212"/>
      <c r="J157" s="212"/>
    </row>
    <row r="158" spans="1:10" s="214" customFormat="1" ht="22.5" customHeight="1">
      <c r="A158" s="182"/>
      <c r="B158" s="141" t="s">
        <v>428</v>
      </c>
      <c r="C158" s="142" t="s">
        <v>429</v>
      </c>
      <c r="D158" s="143" t="s">
        <v>218</v>
      </c>
      <c r="E158" s="260" t="s">
        <v>218</v>
      </c>
      <c r="F158" s="353" t="s">
        <v>218</v>
      </c>
      <c r="G158" s="298" t="s">
        <v>218</v>
      </c>
      <c r="I158" s="212"/>
      <c r="J158" s="212"/>
    </row>
    <row r="159" spans="1:10" s="214" customFormat="1" ht="25.5">
      <c r="A159" s="43">
        <f>A157+1</f>
        <v>84</v>
      </c>
      <c r="B159" s="137"/>
      <c r="C159" s="138" t="s">
        <v>430</v>
      </c>
      <c r="D159" s="139" t="s">
        <v>116</v>
      </c>
      <c r="E159" s="255">
        <v>240</v>
      </c>
      <c r="F159" s="286"/>
      <c r="G159" s="274">
        <f>ROUND(E159*F159,2)</f>
        <v>0</v>
      </c>
      <c r="I159" s="212"/>
      <c r="J159" s="212"/>
    </row>
    <row r="160" spans="1:10" s="214" customFormat="1" ht="25.5">
      <c r="A160" s="43">
        <f>A159+1</f>
        <v>85</v>
      </c>
      <c r="B160" s="137"/>
      <c r="C160" s="138" t="s">
        <v>431</v>
      </c>
      <c r="D160" s="139" t="s">
        <v>116</v>
      </c>
      <c r="E160" s="255">
        <v>50.4</v>
      </c>
      <c r="F160" s="286"/>
      <c r="G160" s="274">
        <f>ROUND(E160*F160,2)</f>
        <v>0</v>
      </c>
      <c r="I160" s="212"/>
      <c r="J160" s="212"/>
    </row>
    <row r="161" spans="1:10" s="214" customFormat="1" ht="26.25" thickBot="1">
      <c r="A161" s="159">
        <f>A160+1</f>
        <v>86</v>
      </c>
      <c r="B161" s="137"/>
      <c r="C161" s="346" t="s">
        <v>432</v>
      </c>
      <c r="D161" s="345" t="s">
        <v>116</v>
      </c>
      <c r="E161" s="254">
        <v>252</v>
      </c>
      <c r="F161" s="347"/>
      <c r="G161" s="303">
        <f>ROUND(E161*F161,2)</f>
        <v>0</v>
      </c>
      <c r="I161" s="212"/>
      <c r="J161" s="212"/>
    </row>
    <row r="162" spans="1:10" s="214" customFormat="1" ht="25.5">
      <c r="A162" s="182"/>
      <c r="B162" s="141" t="s">
        <v>433</v>
      </c>
      <c r="C162" s="142" t="s">
        <v>434</v>
      </c>
      <c r="D162" s="143" t="s">
        <v>218</v>
      </c>
      <c r="E162" s="260" t="s">
        <v>218</v>
      </c>
      <c r="F162" s="353" t="s">
        <v>218</v>
      </c>
      <c r="G162" s="298" t="s">
        <v>218</v>
      </c>
      <c r="I162" s="212"/>
      <c r="J162" s="212"/>
    </row>
    <row r="163" spans="1:10" s="214" customFormat="1" ht="25.5">
      <c r="A163" s="43">
        <f>A161+1</f>
        <v>87</v>
      </c>
      <c r="B163" s="137"/>
      <c r="C163" s="138" t="s">
        <v>435</v>
      </c>
      <c r="D163" s="139" t="s">
        <v>33</v>
      </c>
      <c r="E163" s="255">
        <v>95.2</v>
      </c>
      <c r="F163" s="286"/>
      <c r="G163" s="274">
        <f>ROUND(E163*F163,2)</f>
        <v>0</v>
      </c>
      <c r="I163" s="212"/>
      <c r="J163" s="212"/>
    </row>
    <row r="164" spans="1:10" s="214" customFormat="1" ht="22.5" customHeight="1">
      <c r="A164" s="43">
        <f>A163+1</f>
        <v>88</v>
      </c>
      <c r="B164" s="137"/>
      <c r="C164" s="138" t="s">
        <v>436</v>
      </c>
      <c r="D164" s="139" t="s">
        <v>119</v>
      </c>
      <c r="E164" s="255">
        <v>16</v>
      </c>
      <c r="F164" s="286"/>
      <c r="G164" s="274">
        <f>ROUND(E164*F164,2)</f>
        <v>0</v>
      </c>
      <c r="I164" s="212"/>
      <c r="J164" s="212"/>
    </row>
    <row r="165" spans="1:10" s="214" customFormat="1" ht="22.5" customHeight="1" thickBot="1">
      <c r="A165" s="43">
        <f>A164+1</f>
        <v>89</v>
      </c>
      <c r="B165" s="137"/>
      <c r="C165" s="138" t="s">
        <v>437</v>
      </c>
      <c r="D165" s="139" t="s">
        <v>33</v>
      </c>
      <c r="E165" s="255">
        <v>14.8</v>
      </c>
      <c r="F165" s="286"/>
      <c r="G165" s="274">
        <f>ROUND(E165*F165,2)</f>
        <v>0</v>
      </c>
      <c r="I165" s="212"/>
      <c r="J165" s="212"/>
    </row>
    <row r="166" spans="1:10" s="214" customFormat="1" ht="22.5" customHeight="1" thickTop="1" thickBot="1">
      <c r="A166" s="429" t="s">
        <v>438</v>
      </c>
      <c r="B166" s="430"/>
      <c r="C166" s="430"/>
      <c r="D166" s="430"/>
      <c r="E166" s="430"/>
      <c r="F166" s="431"/>
      <c r="G166" s="315">
        <f>SUM(G9:G165)</f>
        <v>0</v>
      </c>
      <c r="I166" s="212"/>
      <c r="J166" s="212"/>
    </row>
    <row r="167" spans="1:10" s="214" customFormat="1" ht="22.5" customHeight="1" thickTop="1">
      <c r="A167" s="377"/>
      <c r="B167" s="378"/>
      <c r="C167" s="416" t="s">
        <v>267</v>
      </c>
      <c r="D167" s="416"/>
      <c r="E167" s="416"/>
      <c r="F167" s="416"/>
      <c r="G167" s="379"/>
      <c r="I167" s="212"/>
      <c r="J167" s="212"/>
    </row>
    <row r="168" spans="1:10" ht="24.95" customHeight="1">
      <c r="A168" s="225"/>
      <c r="B168" s="226"/>
      <c r="C168" s="226"/>
      <c r="D168" s="227"/>
      <c r="E168" s="227"/>
      <c r="F168" s="227"/>
      <c r="G168" s="227"/>
      <c r="H168" s="228"/>
      <c r="I168" s="220"/>
      <c r="J168" s="229"/>
    </row>
    <row r="169" spans="1:10" ht="14.25" customHeight="1">
      <c r="F169" s="223"/>
      <c r="G169" s="224"/>
      <c r="I169" s="231"/>
      <c r="J169" s="229"/>
    </row>
    <row r="170" spans="1:10" ht="14.25">
      <c r="A170" s="232"/>
      <c r="B170" s="233"/>
      <c r="C170" s="233"/>
      <c r="H170" s="234"/>
      <c r="I170" s="235"/>
      <c r="J170" s="229"/>
    </row>
    <row r="171" spans="1:10">
      <c r="A171" s="236"/>
      <c r="B171" s="233"/>
      <c r="C171" s="233"/>
    </row>
    <row r="172" spans="1:10">
      <c r="A172" s="232"/>
      <c r="B172" s="233"/>
      <c r="C172" s="233"/>
    </row>
    <row r="173" spans="1:10">
      <c r="A173" s="232"/>
      <c r="B173" s="233"/>
      <c r="C173" s="233"/>
    </row>
    <row r="174" spans="1:10">
      <c r="A174" s="237"/>
      <c r="B174" s="233"/>
      <c r="C174" s="233"/>
      <c r="F174" s="238"/>
      <c r="G174" s="238"/>
    </row>
    <row r="175" spans="1:10">
      <c r="A175" s="237"/>
      <c r="B175" s="233"/>
      <c r="C175" s="233"/>
    </row>
    <row r="176" spans="1:10">
      <c r="B176" s="233"/>
      <c r="C176" s="233"/>
    </row>
    <row r="177" spans="1:7">
      <c r="B177" s="239"/>
      <c r="C177" s="432"/>
      <c r="D177" s="432"/>
    </row>
    <row r="178" spans="1:7">
      <c r="B178" s="240"/>
      <c r="C178" s="241"/>
      <c r="F178" s="238"/>
      <c r="G178" s="238"/>
    </row>
    <row r="179" spans="1:7">
      <c r="B179" s="240"/>
      <c r="C179" s="241"/>
      <c r="F179" s="238"/>
      <c r="G179" s="238"/>
    </row>
    <row r="180" spans="1:7">
      <c r="A180" s="236"/>
    </row>
  </sheetData>
  <sheetProtection selectLockedCells="1" selectUnlockedCells="1"/>
  <mergeCells count="11">
    <mergeCell ref="A166:F166"/>
    <mergeCell ref="C177:D177"/>
    <mergeCell ref="A1:G1"/>
    <mergeCell ref="A3:G3"/>
    <mergeCell ref="C167:F167"/>
    <mergeCell ref="A4:A5"/>
    <mergeCell ref="B4:B5"/>
    <mergeCell ref="C4:C5"/>
    <mergeCell ref="D4:E4"/>
    <mergeCell ref="F4:F5"/>
    <mergeCell ref="G4:G5"/>
  </mergeCells>
  <conditionalFormatting sqref="G4:G44 G46:G54 G56:G61 G63 G65:G66 G68:G118 G120:G128 G130:G135 G137 G139:G150 G152:G65536">
    <cfRule type="cellIs" dxfId="0" priority="1" stopIfTrue="1" operator="equal">
      <formula>0</formula>
    </cfRule>
  </conditionalFormatting>
  <printOptions horizontalCentered="1"/>
  <pageMargins left="0.78740157480314965" right="0.39370078740157483" top="0.78740157480314965" bottom="0.78740157480314965" header="0.19685039370078741" footer="0.39370078740157483"/>
  <pageSetup paperSize="9" scale="95" firstPageNumber="4" orientation="portrait" useFirstPageNumber="1" r:id="rId1"/>
  <headerFooter alignWithMargins="0"/>
  <rowBreaks count="6" manualBreakCount="6">
    <brk id="29" max="6" man="1"/>
    <brk id="54" max="6" man="1"/>
    <brk id="82" max="6" man="1"/>
    <brk id="102" max="6" man="1"/>
    <brk id="128" max="6" man="1"/>
    <brk id="15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view="pageBreakPreview" zoomScaleSheetLayoutView="100" workbookViewId="0">
      <selection activeCell="G15" sqref="G15"/>
    </sheetView>
  </sheetViews>
  <sheetFormatPr defaultRowHeight="12.75"/>
  <cols>
    <col min="1" max="1" width="4.42578125" style="38" customWidth="1"/>
    <col min="2" max="2" width="10.7109375" style="38" customWidth="1"/>
    <col min="3" max="3" width="37.7109375" style="39" customWidth="1"/>
    <col min="4" max="4" width="8.5703125" style="38" customWidth="1"/>
    <col min="5" max="5" width="8.7109375" style="40" customWidth="1"/>
    <col min="6" max="6" width="12.7109375" style="52" customWidth="1"/>
    <col min="7" max="7" width="12.42578125" style="52" customWidth="1"/>
    <col min="8" max="256" width="9.140625" style="52"/>
    <col min="257" max="257" width="7.140625" style="52" customWidth="1"/>
    <col min="258" max="258" width="14.5703125" style="52" customWidth="1"/>
    <col min="259" max="259" width="46.42578125" style="52" customWidth="1"/>
    <col min="260" max="260" width="7.42578125" style="52" customWidth="1"/>
    <col min="261" max="261" width="10.28515625" style="52" customWidth="1"/>
    <col min="262" max="262" width="11.28515625" style="52" customWidth="1"/>
    <col min="263" max="263" width="13.5703125" style="52" customWidth="1"/>
    <col min="264" max="512" width="9.140625" style="52"/>
    <col min="513" max="513" width="7.140625" style="52" customWidth="1"/>
    <col min="514" max="514" width="14.5703125" style="52" customWidth="1"/>
    <col min="515" max="515" width="46.42578125" style="52" customWidth="1"/>
    <col min="516" max="516" width="7.42578125" style="52" customWidth="1"/>
    <col min="517" max="517" width="10.28515625" style="52" customWidth="1"/>
    <col min="518" max="518" width="11.28515625" style="52" customWidth="1"/>
    <col min="519" max="519" width="13.5703125" style="52" customWidth="1"/>
    <col min="520" max="768" width="9.140625" style="52"/>
    <col min="769" max="769" width="7.140625" style="52" customWidth="1"/>
    <col min="770" max="770" width="14.5703125" style="52" customWidth="1"/>
    <col min="771" max="771" width="46.42578125" style="52" customWidth="1"/>
    <col min="772" max="772" width="7.42578125" style="52" customWidth="1"/>
    <col min="773" max="773" width="10.28515625" style="52" customWidth="1"/>
    <col min="774" max="774" width="11.28515625" style="52" customWidth="1"/>
    <col min="775" max="775" width="13.5703125" style="52" customWidth="1"/>
    <col min="776" max="1024" width="9.140625" style="52"/>
    <col min="1025" max="1025" width="7.140625" style="52" customWidth="1"/>
    <col min="1026" max="1026" width="14.5703125" style="52" customWidth="1"/>
    <col min="1027" max="1027" width="46.42578125" style="52" customWidth="1"/>
    <col min="1028" max="1028" width="7.42578125" style="52" customWidth="1"/>
    <col min="1029" max="1029" width="10.28515625" style="52" customWidth="1"/>
    <col min="1030" max="1030" width="11.28515625" style="52" customWidth="1"/>
    <col min="1031" max="1031" width="13.5703125" style="52" customWidth="1"/>
    <col min="1032" max="1280" width="9.140625" style="52"/>
    <col min="1281" max="1281" width="7.140625" style="52" customWidth="1"/>
    <col min="1282" max="1282" width="14.5703125" style="52" customWidth="1"/>
    <col min="1283" max="1283" width="46.42578125" style="52" customWidth="1"/>
    <col min="1284" max="1284" width="7.42578125" style="52" customWidth="1"/>
    <col min="1285" max="1285" width="10.28515625" style="52" customWidth="1"/>
    <col min="1286" max="1286" width="11.28515625" style="52" customWidth="1"/>
    <col min="1287" max="1287" width="13.5703125" style="52" customWidth="1"/>
    <col min="1288" max="1536" width="9.140625" style="52"/>
    <col min="1537" max="1537" width="7.140625" style="52" customWidth="1"/>
    <col min="1538" max="1538" width="14.5703125" style="52" customWidth="1"/>
    <col min="1539" max="1539" width="46.42578125" style="52" customWidth="1"/>
    <col min="1540" max="1540" width="7.42578125" style="52" customWidth="1"/>
    <col min="1541" max="1541" width="10.28515625" style="52" customWidth="1"/>
    <col min="1542" max="1542" width="11.28515625" style="52" customWidth="1"/>
    <col min="1543" max="1543" width="13.5703125" style="52" customWidth="1"/>
    <col min="1544" max="1792" width="9.140625" style="52"/>
    <col min="1793" max="1793" width="7.140625" style="52" customWidth="1"/>
    <col min="1794" max="1794" width="14.5703125" style="52" customWidth="1"/>
    <col min="1795" max="1795" width="46.42578125" style="52" customWidth="1"/>
    <col min="1796" max="1796" width="7.42578125" style="52" customWidth="1"/>
    <col min="1797" max="1797" width="10.28515625" style="52" customWidth="1"/>
    <col min="1798" max="1798" width="11.28515625" style="52" customWidth="1"/>
    <col min="1799" max="1799" width="13.5703125" style="52" customWidth="1"/>
    <col min="1800" max="2048" width="9.140625" style="52"/>
    <col min="2049" max="2049" width="7.140625" style="52" customWidth="1"/>
    <col min="2050" max="2050" width="14.5703125" style="52" customWidth="1"/>
    <col min="2051" max="2051" width="46.42578125" style="52" customWidth="1"/>
    <col min="2052" max="2052" width="7.42578125" style="52" customWidth="1"/>
    <col min="2053" max="2053" width="10.28515625" style="52" customWidth="1"/>
    <col min="2054" max="2054" width="11.28515625" style="52" customWidth="1"/>
    <col min="2055" max="2055" width="13.5703125" style="52" customWidth="1"/>
    <col min="2056" max="2304" width="9.140625" style="52"/>
    <col min="2305" max="2305" width="7.140625" style="52" customWidth="1"/>
    <col min="2306" max="2306" width="14.5703125" style="52" customWidth="1"/>
    <col min="2307" max="2307" width="46.42578125" style="52" customWidth="1"/>
    <col min="2308" max="2308" width="7.42578125" style="52" customWidth="1"/>
    <col min="2309" max="2309" width="10.28515625" style="52" customWidth="1"/>
    <col min="2310" max="2310" width="11.28515625" style="52" customWidth="1"/>
    <col min="2311" max="2311" width="13.5703125" style="52" customWidth="1"/>
    <col min="2312" max="2560" width="9.140625" style="52"/>
    <col min="2561" max="2561" width="7.140625" style="52" customWidth="1"/>
    <col min="2562" max="2562" width="14.5703125" style="52" customWidth="1"/>
    <col min="2563" max="2563" width="46.42578125" style="52" customWidth="1"/>
    <col min="2564" max="2564" width="7.42578125" style="52" customWidth="1"/>
    <col min="2565" max="2565" width="10.28515625" style="52" customWidth="1"/>
    <col min="2566" max="2566" width="11.28515625" style="52" customWidth="1"/>
    <col min="2567" max="2567" width="13.5703125" style="52" customWidth="1"/>
    <col min="2568" max="2816" width="9.140625" style="52"/>
    <col min="2817" max="2817" width="7.140625" style="52" customWidth="1"/>
    <col min="2818" max="2818" width="14.5703125" style="52" customWidth="1"/>
    <col min="2819" max="2819" width="46.42578125" style="52" customWidth="1"/>
    <col min="2820" max="2820" width="7.42578125" style="52" customWidth="1"/>
    <col min="2821" max="2821" width="10.28515625" style="52" customWidth="1"/>
    <col min="2822" max="2822" width="11.28515625" style="52" customWidth="1"/>
    <col min="2823" max="2823" width="13.5703125" style="52" customWidth="1"/>
    <col min="2824" max="3072" width="9.140625" style="52"/>
    <col min="3073" max="3073" width="7.140625" style="52" customWidth="1"/>
    <col min="3074" max="3074" width="14.5703125" style="52" customWidth="1"/>
    <col min="3075" max="3075" width="46.42578125" style="52" customWidth="1"/>
    <col min="3076" max="3076" width="7.42578125" style="52" customWidth="1"/>
    <col min="3077" max="3077" width="10.28515625" style="52" customWidth="1"/>
    <col min="3078" max="3078" width="11.28515625" style="52" customWidth="1"/>
    <col min="3079" max="3079" width="13.5703125" style="52" customWidth="1"/>
    <col min="3080" max="3328" width="9.140625" style="52"/>
    <col min="3329" max="3329" width="7.140625" style="52" customWidth="1"/>
    <col min="3330" max="3330" width="14.5703125" style="52" customWidth="1"/>
    <col min="3331" max="3331" width="46.42578125" style="52" customWidth="1"/>
    <col min="3332" max="3332" width="7.42578125" style="52" customWidth="1"/>
    <col min="3333" max="3333" width="10.28515625" style="52" customWidth="1"/>
    <col min="3334" max="3334" width="11.28515625" style="52" customWidth="1"/>
    <col min="3335" max="3335" width="13.5703125" style="52" customWidth="1"/>
    <col min="3336" max="3584" width="9.140625" style="52"/>
    <col min="3585" max="3585" width="7.140625" style="52" customWidth="1"/>
    <col min="3586" max="3586" width="14.5703125" style="52" customWidth="1"/>
    <col min="3587" max="3587" width="46.42578125" style="52" customWidth="1"/>
    <col min="3588" max="3588" width="7.42578125" style="52" customWidth="1"/>
    <col min="3589" max="3589" width="10.28515625" style="52" customWidth="1"/>
    <col min="3590" max="3590" width="11.28515625" style="52" customWidth="1"/>
    <col min="3591" max="3591" width="13.5703125" style="52" customWidth="1"/>
    <col min="3592" max="3840" width="9.140625" style="52"/>
    <col min="3841" max="3841" width="7.140625" style="52" customWidth="1"/>
    <col min="3842" max="3842" width="14.5703125" style="52" customWidth="1"/>
    <col min="3843" max="3843" width="46.42578125" style="52" customWidth="1"/>
    <col min="3844" max="3844" width="7.42578125" style="52" customWidth="1"/>
    <col min="3845" max="3845" width="10.28515625" style="52" customWidth="1"/>
    <col min="3846" max="3846" width="11.28515625" style="52" customWidth="1"/>
    <col min="3847" max="3847" width="13.5703125" style="52" customWidth="1"/>
    <col min="3848" max="4096" width="9.140625" style="52"/>
    <col min="4097" max="4097" width="7.140625" style="52" customWidth="1"/>
    <col min="4098" max="4098" width="14.5703125" style="52" customWidth="1"/>
    <col min="4099" max="4099" width="46.42578125" style="52" customWidth="1"/>
    <col min="4100" max="4100" width="7.42578125" style="52" customWidth="1"/>
    <col min="4101" max="4101" width="10.28515625" style="52" customWidth="1"/>
    <col min="4102" max="4102" width="11.28515625" style="52" customWidth="1"/>
    <col min="4103" max="4103" width="13.5703125" style="52" customWidth="1"/>
    <col min="4104" max="4352" width="9.140625" style="52"/>
    <col min="4353" max="4353" width="7.140625" style="52" customWidth="1"/>
    <col min="4354" max="4354" width="14.5703125" style="52" customWidth="1"/>
    <col min="4355" max="4355" width="46.42578125" style="52" customWidth="1"/>
    <col min="4356" max="4356" width="7.42578125" style="52" customWidth="1"/>
    <col min="4357" max="4357" width="10.28515625" style="52" customWidth="1"/>
    <col min="4358" max="4358" width="11.28515625" style="52" customWidth="1"/>
    <col min="4359" max="4359" width="13.5703125" style="52" customWidth="1"/>
    <col min="4360" max="4608" width="9.140625" style="52"/>
    <col min="4609" max="4609" width="7.140625" style="52" customWidth="1"/>
    <col min="4610" max="4610" width="14.5703125" style="52" customWidth="1"/>
    <col min="4611" max="4611" width="46.42578125" style="52" customWidth="1"/>
    <col min="4612" max="4612" width="7.42578125" style="52" customWidth="1"/>
    <col min="4613" max="4613" width="10.28515625" style="52" customWidth="1"/>
    <col min="4614" max="4614" width="11.28515625" style="52" customWidth="1"/>
    <col min="4615" max="4615" width="13.5703125" style="52" customWidth="1"/>
    <col min="4616" max="4864" width="9.140625" style="52"/>
    <col min="4865" max="4865" width="7.140625" style="52" customWidth="1"/>
    <col min="4866" max="4866" width="14.5703125" style="52" customWidth="1"/>
    <col min="4867" max="4867" width="46.42578125" style="52" customWidth="1"/>
    <col min="4868" max="4868" width="7.42578125" style="52" customWidth="1"/>
    <col min="4869" max="4869" width="10.28515625" style="52" customWidth="1"/>
    <col min="4870" max="4870" width="11.28515625" style="52" customWidth="1"/>
    <col min="4871" max="4871" width="13.5703125" style="52" customWidth="1"/>
    <col min="4872" max="5120" width="9.140625" style="52"/>
    <col min="5121" max="5121" width="7.140625" style="52" customWidth="1"/>
    <col min="5122" max="5122" width="14.5703125" style="52" customWidth="1"/>
    <col min="5123" max="5123" width="46.42578125" style="52" customWidth="1"/>
    <col min="5124" max="5124" width="7.42578125" style="52" customWidth="1"/>
    <col min="5125" max="5125" width="10.28515625" style="52" customWidth="1"/>
    <col min="5126" max="5126" width="11.28515625" style="52" customWidth="1"/>
    <col min="5127" max="5127" width="13.5703125" style="52" customWidth="1"/>
    <col min="5128" max="5376" width="9.140625" style="52"/>
    <col min="5377" max="5377" width="7.140625" style="52" customWidth="1"/>
    <col min="5378" max="5378" width="14.5703125" style="52" customWidth="1"/>
    <col min="5379" max="5379" width="46.42578125" style="52" customWidth="1"/>
    <col min="5380" max="5380" width="7.42578125" style="52" customWidth="1"/>
    <col min="5381" max="5381" width="10.28515625" style="52" customWidth="1"/>
    <col min="5382" max="5382" width="11.28515625" style="52" customWidth="1"/>
    <col min="5383" max="5383" width="13.5703125" style="52" customWidth="1"/>
    <col min="5384" max="5632" width="9.140625" style="52"/>
    <col min="5633" max="5633" width="7.140625" style="52" customWidth="1"/>
    <col min="5634" max="5634" width="14.5703125" style="52" customWidth="1"/>
    <col min="5635" max="5635" width="46.42578125" style="52" customWidth="1"/>
    <col min="5636" max="5636" width="7.42578125" style="52" customWidth="1"/>
    <col min="5637" max="5637" width="10.28515625" style="52" customWidth="1"/>
    <col min="5638" max="5638" width="11.28515625" style="52" customWidth="1"/>
    <col min="5639" max="5639" width="13.5703125" style="52" customWidth="1"/>
    <col min="5640" max="5888" width="9.140625" style="52"/>
    <col min="5889" max="5889" width="7.140625" style="52" customWidth="1"/>
    <col min="5890" max="5890" width="14.5703125" style="52" customWidth="1"/>
    <col min="5891" max="5891" width="46.42578125" style="52" customWidth="1"/>
    <col min="5892" max="5892" width="7.42578125" style="52" customWidth="1"/>
    <col min="5893" max="5893" width="10.28515625" style="52" customWidth="1"/>
    <col min="5894" max="5894" width="11.28515625" style="52" customWidth="1"/>
    <col min="5895" max="5895" width="13.5703125" style="52" customWidth="1"/>
    <col min="5896" max="6144" width="9.140625" style="52"/>
    <col min="6145" max="6145" width="7.140625" style="52" customWidth="1"/>
    <col min="6146" max="6146" width="14.5703125" style="52" customWidth="1"/>
    <col min="6147" max="6147" width="46.42578125" style="52" customWidth="1"/>
    <col min="6148" max="6148" width="7.42578125" style="52" customWidth="1"/>
    <col min="6149" max="6149" width="10.28515625" style="52" customWidth="1"/>
    <col min="6150" max="6150" width="11.28515625" style="52" customWidth="1"/>
    <col min="6151" max="6151" width="13.5703125" style="52" customWidth="1"/>
    <col min="6152" max="6400" width="9.140625" style="52"/>
    <col min="6401" max="6401" width="7.140625" style="52" customWidth="1"/>
    <col min="6402" max="6402" width="14.5703125" style="52" customWidth="1"/>
    <col min="6403" max="6403" width="46.42578125" style="52" customWidth="1"/>
    <col min="6404" max="6404" width="7.42578125" style="52" customWidth="1"/>
    <col min="6405" max="6405" width="10.28515625" style="52" customWidth="1"/>
    <col min="6406" max="6406" width="11.28515625" style="52" customWidth="1"/>
    <col min="6407" max="6407" width="13.5703125" style="52" customWidth="1"/>
    <col min="6408" max="6656" width="9.140625" style="52"/>
    <col min="6657" max="6657" width="7.140625" style="52" customWidth="1"/>
    <col min="6658" max="6658" width="14.5703125" style="52" customWidth="1"/>
    <col min="6659" max="6659" width="46.42578125" style="52" customWidth="1"/>
    <col min="6660" max="6660" width="7.42578125" style="52" customWidth="1"/>
    <col min="6661" max="6661" width="10.28515625" style="52" customWidth="1"/>
    <col min="6662" max="6662" width="11.28515625" style="52" customWidth="1"/>
    <col min="6663" max="6663" width="13.5703125" style="52" customWidth="1"/>
    <col min="6664" max="6912" width="9.140625" style="52"/>
    <col min="6913" max="6913" width="7.140625" style="52" customWidth="1"/>
    <col min="6914" max="6914" width="14.5703125" style="52" customWidth="1"/>
    <col min="6915" max="6915" width="46.42578125" style="52" customWidth="1"/>
    <col min="6916" max="6916" width="7.42578125" style="52" customWidth="1"/>
    <col min="6917" max="6917" width="10.28515625" style="52" customWidth="1"/>
    <col min="6918" max="6918" width="11.28515625" style="52" customWidth="1"/>
    <col min="6919" max="6919" width="13.5703125" style="52" customWidth="1"/>
    <col min="6920" max="7168" width="9.140625" style="52"/>
    <col min="7169" max="7169" width="7.140625" style="52" customWidth="1"/>
    <col min="7170" max="7170" width="14.5703125" style="52" customWidth="1"/>
    <col min="7171" max="7171" width="46.42578125" style="52" customWidth="1"/>
    <col min="7172" max="7172" width="7.42578125" style="52" customWidth="1"/>
    <col min="7173" max="7173" width="10.28515625" style="52" customWidth="1"/>
    <col min="7174" max="7174" width="11.28515625" style="52" customWidth="1"/>
    <col min="7175" max="7175" width="13.5703125" style="52" customWidth="1"/>
    <col min="7176" max="7424" width="9.140625" style="52"/>
    <col min="7425" max="7425" width="7.140625" style="52" customWidth="1"/>
    <col min="7426" max="7426" width="14.5703125" style="52" customWidth="1"/>
    <col min="7427" max="7427" width="46.42578125" style="52" customWidth="1"/>
    <col min="7428" max="7428" width="7.42578125" style="52" customWidth="1"/>
    <col min="7429" max="7429" width="10.28515625" style="52" customWidth="1"/>
    <col min="7430" max="7430" width="11.28515625" style="52" customWidth="1"/>
    <col min="7431" max="7431" width="13.5703125" style="52" customWidth="1"/>
    <col min="7432" max="7680" width="9.140625" style="52"/>
    <col min="7681" max="7681" width="7.140625" style="52" customWidth="1"/>
    <col min="7682" max="7682" width="14.5703125" style="52" customWidth="1"/>
    <col min="7683" max="7683" width="46.42578125" style="52" customWidth="1"/>
    <col min="7684" max="7684" width="7.42578125" style="52" customWidth="1"/>
    <col min="7685" max="7685" width="10.28515625" style="52" customWidth="1"/>
    <col min="7686" max="7686" width="11.28515625" style="52" customWidth="1"/>
    <col min="7687" max="7687" width="13.5703125" style="52" customWidth="1"/>
    <col min="7688" max="7936" width="9.140625" style="52"/>
    <col min="7937" max="7937" width="7.140625" style="52" customWidth="1"/>
    <col min="7938" max="7938" width="14.5703125" style="52" customWidth="1"/>
    <col min="7939" max="7939" width="46.42578125" style="52" customWidth="1"/>
    <col min="7940" max="7940" width="7.42578125" style="52" customWidth="1"/>
    <col min="7941" max="7941" width="10.28515625" style="52" customWidth="1"/>
    <col min="7942" max="7942" width="11.28515625" style="52" customWidth="1"/>
    <col min="7943" max="7943" width="13.5703125" style="52" customWidth="1"/>
    <col min="7944" max="8192" width="9.140625" style="52"/>
    <col min="8193" max="8193" width="7.140625" style="52" customWidth="1"/>
    <col min="8194" max="8194" width="14.5703125" style="52" customWidth="1"/>
    <col min="8195" max="8195" width="46.42578125" style="52" customWidth="1"/>
    <col min="8196" max="8196" width="7.42578125" style="52" customWidth="1"/>
    <col min="8197" max="8197" width="10.28515625" style="52" customWidth="1"/>
    <col min="8198" max="8198" width="11.28515625" style="52" customWidth="1"/>
    <col min="8199" max="8199" width="13.5703125" style="52" customWidth="1"/>
    <col min="8200" max="8448" width="9.140625" style="52"/>
    <col min="8449" max="8449" width="7.140625" style="52" customWidth="1"/>
    <col min="8450" max="8450" width="14.5703125" style="52" customWidth="1"/>
    <col min="8451" max="8451" width="46.42578125" style="52" customWidth="1"/>
    <col min="8452" max="8452" width="7.42578125" style="52" customWidth="1"/>
    <col min="8453" max="8453" width="10.28515625" style="52" customWidth="1"/>
    <col min="8454" max="8454" width="11.28515625" style="52" customWidth="1"/>
    <col min="8455" max="8455" width="13.5703125" style="52" customWidth="1"/>
    <col min="8456" max="8704" width="9.140625" style="52"/>
    <col min="8705" max="8705" width="7.140625" style="52" customWidth="1"/>
    <col min="8706" max="8706" width="14.5703125" style="52" customWidth="1"/>
    <col min="8707" max="8707" width="46.42578125" style="52" customWidth="1"/>
    <col min="8708" max="8708" width="7.42578125" style="52" customWidth="1"/>
    <col min="8709" max="8709" width="10.28515625" style="52" customWidth="1"/>
    <col min="8710" max="8710" width="11.28515625" style="52" customWidth="1"/>
    <col min="8711" max="8711" width="13.5703125" style="52" customWidth="1"/>
    <col min="8712" max="8960" width="9.140625" style="52"/>
    <col min="8961" max="8961" width="7.140625" style="52" customWidth="1"/>
    <col min="8962" max="8962" width="14.5703125" style="52" customWidth="1"/>
    <col min="8963" max="8963" width="46.42578125" style="52" customWidth="1"/>
    <col min="8964" max="8964" width="7.42578125" style="52" customWidth="1"/>
    <col min="8965" max="8965" width="10.28515625" style="52" customWidth="1"/>
    <col min="8966" max="8966" width="11.28515625" style="52" customWidth="1"/>
    <col min="8967" max="8967" width="13.5703125" style="52" customWidth="1"/>
    <col min="8968" max="9216" width="9.140625" style="52"/>
    <col min="9217" max="9217" width="7.140625" style="52" customWidth="1"/>
    <col min="9218" max="9218" width="14.5703125" style="52" customWidth="1"/>
    <col min="9219" max="9219" width="46.42578125" style="52" customWidth="1"/>
    <col min="9220" max="9220" width="7.42578125" style="52" customWidth="1"/>
    <col min="9221" max="9221" width="10.28515625" style="52" customWidth="1"/>
    <col min="9222" max="9222" width="11.28515625" style="52" customWidth="1"/>
    <col min="9223" max="9223" width="13.5703125" style="52" customWidth="1"/>
    <col min="9224" max="9472" width="9.140625" style="52"/>
    <col min="9473" max="9473" width="7.140625" style="52" customWidth="1"/>
    <col min="9474" max="9474" width="14.5703125" style="52" customWidth="1"/>
    <col min="9475" max="9475" width="46.42578125" style="52" customWidth="1"/>
    <col min="9476" max="9476" width="7.42578125" style="52" customWidth="1"/>
    <col min="9477" max="9477" width="10.28515625" style="52" customWidth="1"/>
    <col min="9478" max="9478" width="11.28515625" style="52" customWidth="1"/>
    <col min="9479" max="9479" width="13.5703125" style="52" customWidth="1"/>
    <col min="9480" max="9728" width="9.140625" style="52"/>
    <col min="9729" max="9729" width="7.140625" style="52" customWidth="1"/>
    <col min="9730" max="9730" width="14.5703125" style="52" customWidth="1"/>
    <col min="9731" max="9731" width="46.42578125" style="52" customWidth="1"/>
    <col min="9732" max="9732" width="7.42578125" style="52" customWidth="1"/>
    <col min="9733" max="9733" width="10.28515625" style="52" customWidth="1"/>
    <col min="9734" max="9734" width="11.28515625" style="52" customWidth="1"/>
    <col min="9735" max="9735" width="13.5703125" style="52" customWidth="1"/>
    <col min="9736" max="9984" width="9.140625" style="52"/>
    <col min="9985" max="9985" width="7.140625" style="52" customWidth="1"/>
    <col min="9986" max="9986" width="14.5703125" style="52" customWidth="1"/>
    <col min="9987" max="9987" width="46.42578125" style="52" customWidth="1"/>
    <col min="9988" max="9988" width="7.42578125" style="52" customWidth="1"/>
    <col min="9989" max="9989" width="10.28515625" style="52" customWidth="1"/>
    <col min="9990" max="9990" width="11.28515625" style="52" customWidth="1"/>
    <col min="9991" max="9991" width="13.5703125" style="52" customWidth="1"/>
    <col min="9992" max="10240" width="9.140625" style="52"/>
    <col min="10241" max="10241" width="7.140625" style="52" customWidth="1"/>
    <col min="10242" max="10242" width="14.5703125" style="52" customWidth="1"/>
    <col min="10243" max="10243" width="46.42578125" style="52" customWidth="1"/>
    <col min="10244" max="10244" width="7.42578125" style="52" customWidth="1"/>
    <col min="10245" max="10245" width="10.28515625" style="52" customWidth="1"/>
    <col min="10246" max="10246" width="11.28515625" style="52" customWidth="1"/>
    <col min="10247" max="10247" width="13.5703125" style="52" customWidth="1"/>
    <col min="10248" max="10496" width="9.140625" style="52"/>
    <col min="10497" max="10497" width="7.140625" style="52" customWidth="1"/>
    <col min="10498" max="10498" width="14.5703125" style="52" customWidth="1"/>
    <col min="10499" max="10499" width="46.42578125" style="52" customWidth="1"/>
    <col min="10500" max="10500" width="7.42578125" style="52" customWidth="1"/>
    <col min="10501" max="10501" width="10.28515625" style="52" customWidth="1"/>
    <col min="10502" max="10502" width="11.28515625" style="52" customWidth="1"/>
    <col min="10503" max="10503" width="13.5703125" style="52" customWidth="1"/>
    <col min="10504" max="10752" width="9.140625" style="52"/>
    <col min="10753" max="10753" width="7.140625" style="52" customWidth="1"/>
    <col min="10754" max="10754" width="14.5703125" style="52" customWidth="1"/>
    <col min="10755" max="10755" width="46.42578125" style="52" customWidth="1"/>
    <col min="10756" max="10756" width="7.42578125" style="52" customWidth="1"/>
    <col min="10757" max="10757" width="10.28515625" style="52" customWidth="1"/>
    <col min="10758" max="10758" width="11.28515625" style="52" customWidth="1"/>
    <col min="10759" max="10759" width="13.5703125" style="52" customWidth="1"/>
    <col min="10760" max="11008" width="9.140625" style="52"/>
    <col min="11009" max="11009" width="7.140625" style="52" customWidth="1"/>
    <col min="11010" max="11010" width="14.5703125" style="52" customWidth="1"/>
    <col min="11011" max="11011" width="46.42578125" style="52" customWidth="1"/>
    <col min="11012" max="11012" width="7.42578125" style="52" customWidth="1"/>
    <col min="11013" max="11013" width="10.28515625" style="52" customWidth="1"/>
    <col min="11014" max="11014" width="11.28515625" style="52" customWidth="1"/>
    <col min="11015" max="11015" width="13.5703125" style="52" customWidth="1"/>
    <col min="11016" max="11264" width="9.140625" style="52"/>
    <col min="11265" max="11265" width="7.140625" style="52" customWidth="1"/>
    <col min="11266" max="11266" width="14.5703125" style="52" customWidth="1"/>
    <col min="11267" max="11267" width="46.42578125" style="52" customWidth="1"/>
    <col min="11268" max="11268" width="7.42578125" style="52" customWidth="1"/>
    <col min="11269" max="11269" width="10.28515625" style="52" customWidth="1"/>
    <col min="11270" max="11270" width="11.28515625" style="52" customWidth="1"/>
    <col min="11271" max="11271" width="13.5703125" style="52" customWidth="1"/>
    <col min="11272" max="11520" width="9.140625" style="52"/>
    <col min="11521" max="11521" width="7.140625" style="52" customWidth="1"/>
    <col min="11522" max="11522" width="14.5703125" style="52" customWidth="1"/>
    <col min="11523" max="11523" width="46.42578125" style="52" customWidth="1"/>
    <col min="11524" max="11524" width="7.42578125" style="52" customWidth="1"/>
    <col min="11525" max="11525" width="10.28515625" style="52" customWidth="1"/>
    <col min="11526" max="11526" width="11.28515625" style="52" customWidth="1"/>
    <col min="11527" max="11527" width="13.5703125" style="52" customWidth="1"/>
    <col min="11528" max="11776" width="9.140625" style="52"/>
    <col min="11777" max="11777" width="7.140625" style="52" customWidth="1"/>
    <col min="11778" max="11778" width="14.5703125" style="52" customWidth="1"/>
    <col min="11779" max="11779" width="46.42578125" style="52" customWidth="1"/>
    <col min="11780" max="11780" width="7.42578125" style="52" customWidth="1"/>
    <col min="11781" max="11781" width="10.28515625" style="52" customWidth="1"/>
    <col min="11782" max="11782" width="11.28515625" style="52" customWidth="1"/>
    <col min="11783" max="11783" width="13.5703125" style="52" customWidth="1"/>
    <col min="11784" max="12032" width="9.140625" style="52"/>
    <col min="12033" max="12033" width="7.140625" style="52" customWidth="1"/>
    <col min="12034" max="12034" width="14.5703125" style="52" customWidth="1"/>
    <col min="12035" max="12035" width="46.42578125" style="52" customWidth="1"/>
    <col min="12036" max="12036" width="7.42578125" style="52" customWidth="1"/>
    <col min="12037" max="12037" width="10.28515625" style="52" customWidth="1"/>
    <col min="12038" max="12038" width="11.28515625" style="52" customWidth="1"/>
    <col min="12039" max="12039" width="13.5703125" style="52" customWidth="1"/>
    <col min="12040" max="12288" width="9.140625" style="52"/>
    <col min="12289" max="12289" width="7.140625" style="52" customWidth="1"/>
    <col min="12290" max="12290" width="14.5703125" style="52" customWidth="1"/>
    <col min="12291" max="12291" width="46.42578125" style="52" customWidth="1"/>
    <col min="12292" max="12292" width="7.42578125" style="52" customWidth="1"/>
    <col min="12293" max="12293" width="10.28515625" style="52" customWidth="1"/>
    <col min="12294" max="12294" width="11.28515625" style="52" customWidth="1"/>
    <col min="12295" max="12295" width="13.5703125" style="52" customWidth="1"/>
    <col min="12296" max="12544" width="9.140625" style="52"/>
    <col min="12545" max="12545" width="7.140625" style="52" customWidth="1"/>
    <col min="12546" max="12546" width="14.5703125" style="52" customWidth="1"/>
    <col min="12547" max="12547" width="46.42578125" style="52" customWidth="1"/>
    <col min="12548" max="12548" width="7.42578125" style="52" customWidth="1"/>
    <col min="12549" max="12549" width="10.28515625" style="52" customWidth="1"/>
    <col min="12550" max="12550" width="11.28515625" style="52" customWidth="1"/>
    <col min="12551" max="12551" width="13.5703125" style="52" customWidth="1"/>
    <col min="12552" max="12800" width="9.140625" style="52"/>
    <col min="12801" max="12801" width="7.140625" style="52" customWidth="1"/>
    <col min="12802" max="12802" width="14.5703125" style="52" customWidth="1"/>
    <col min="12803" max="12803" width="46.42578125" style="52" customWidth="1"/>
    <col min="12804" max="12804" width="7.42578125" style="52" customWidth="1"/>
    <col min="12805" max="12805" width="10.28515625" style="52" customWidth="1"/>
    <col min="12806" max="12806" width="11.28515625" style="52" customWidth="1"/>
    <col min="12807" max="12807" width="13.5703125" style="52" customWidth="1"/>
    <col min="12808" max="13056" width="9.140625" style="52"/>
    <col min="13057" max="13057" width="7.140625" style="52" customWidth="1"/>
    <col min="13058" max="13058" width="14.5703125" style="52" customWidth="1"/>
    <col min="13059" max="13059" width="46.42578125" style="52" customWidth="1"/>
    <col min="13060" max="13060" width="7.42578125" style="52" customWidth="1"/>
    <col min="13061" max="13061" width="10.28515625" style="52" customWidth="1"/>
    <col min="13062" max="13062" width="11.28515625" style="52" customWidth="1"/>
    <col min="13063" max="13063" width="13.5703125" style="52" customWidth="1"/>
    <col min="13064" max="13312" width="9.140625" style="52"/>
    <col min="13313" max="13313" width="7.140625" style="52" customWidth="1"/>
    <col min="13314" max="13314" width="14.5703125" style="52" customWidth="1"/>
    <col min="13315" max="13315" width="46.42578125" style="52" customWidth="1"/>
    <col min="13316" max="13316" width="7.42578125" style="52" customWidth="1"/>
    <col min="13317" max="13317" width="10.28515625" style="52" customWidth="1"/>
    <col min="13318" max="13318" width="11.28515625" style="52" customWidth="1"/>
    <col min="13319" max="13319" width="13.5703125" style="52" customWidth="1"/>
    <col min="13320" max="13568" width="9.140625" style="52"/>
    <col min="13569" max="13569" width="7.140625" style="52" customWidth="1"/>
    <col min="13570" max="13570" width="14.5703125" style="52" customWidth="1"/>
    <col min="13571" max="13571" width="46.42578125" style="52" customWidth="1"/>
    <col min="13572" max="13572" width="7.42578125" style="52" customWidth="1"/>
    <col min="13573" max="13573" width="10.28515625" style="52" customWidth="1"/>
    <col min="13574" max="13574" width="11.28515625" style="52" customWidth="1"/>
    <col min="13575" max="13575" width="13.5703125" style="52" customWidth="1"/>
    <col min="13576" max="13824" width="9.140625" style="52"/>
    <col min="13825" max="13825" width="7.140625" style="52" customWidth="1"/>
    <col min="13826" max="13826" width="14.5703125" style="52" customWidth="1"/>
    <col min="13827" max="13827" width="46.42578125" style="52" customWidth="1"/>
    <col min="13828" max="13828" width="7.42578125" style="52" customWidth="1"/>
    <col min="13829" max="13829" width="10.28515625" style="52" customWidth="1"/>
    <col min="13830" max="13830" width="11.28515625" style="52" customWidth="1"/>
    <col min="13831" max="13831" width="13.5703125" style="52" customWidth="1"/>
    <col min="13832" max="14080" width="9.140625" style="52"/>
    <col min="14081" max="14081" width="7.140625" style="52" customWidth="1"/>
    <col min="14082" max="14082" width="14.5703125" style="52" customWidth="1"/>
    <col min="14083" max="14083" width="46.42578125" style="52" customWidth="1"/>
    <col min="14084" max="14084" width="7.42578125" style="52" customWidth="1"/>
    <col min="14085" max="14085" width="10.28515625" style="52" customWidth="1"/>
    <col min="14086" max="14086" width="11.28515625" style="52" customWidth="1"/>
    <col min="14087" max="14087" width="13.5703125" style="52" customWidth="1"/>
    <col min="14088" max="14336" width="9.140625" style="52"/>
    <col min="14337" max="14337" width="7.140625" style="52" customWidth="1"/>
    <col min="14338" max="14338" width="14.5703125" style="52" customWidth="1"/>
    <col min="14339" max="14339" width="46.42578125" style="52" customWidth="1"/>
    <col min="14340" max="14340" width="7.42578125" style="52" customWidth="1"/>
    <col min="14341" max="14341" width="10.28515625" style="52" customWidth="1"/>
    <col min="14342" max="14342" width="11.28515625" style="52" customWidth="1"/>
    <col min="14343" max="14343" width="13.5703125" style="52" customWidth="1"/>
    <col min="14344" max="14592" width="9.140625" style="52"/>
    <col min="14593" max="14593" width="7.140625" style="52" customWidth="1"/>
    <col min="14594" max="14594" width="14.5703125" style="52" customWidth="1"/>
    <col min="14595" max="14595" width="46.42578125" style="52" customWidth="1"/>
    <col min="14596" max="14596" width="7.42578125" style="52" customWidth="1"/>
    <col min="14597" max="14597" width="10.28515625" style="52" customWidth="1"/>
    <col min="14598" max="14598" width="11.28515625" style="52" customWidth="1"/>
    <col min="14599" max="14599" width="13.5703125" style="52" customWidth="1"/>
    <col min="14600" max="14848" width="9.140625" style="52"/>
    <col min="14849" max="14849" width="7.140625" style="52" customWidth="1"/>
    <col min="14850" max="14850" width="14.5703125" style="52" customWidth="1"/>
    <col min="14851" max="14851" width="46.42578125" style="52" customWidth="1"/>
    <col min="14852" max="14852" width="7.42578125" style="52" customWidth="1"/>
    <col min="14853" max="14853" width="10.28515625" style="52" customWidth="1"/>
    <col min="14854" max="14854" width="11.28515625" style="52" customWidth="1"/>
    <col min="14855" max="14855" width="13.5703125" style="52" customWidth="1"/>
    <col min="14856" max="15104" width="9.140625" style="52"/>
    <col min="15105" max="15105" width="7.140625" style="52" customWidth="1"/>
    <col min="15106" max="15106" width="14.5703125" style="52" customWidth="1"/>
    <col min="15107" max="15107" width="46.42578125" style="52" customWidth="1"/>
    <col min="15108" max="15108" width="7.42578125" style="52" customWidth="1"/>
    <col min="15109" max="15109" width="10.28515625" style="52" customWidth="1"/>
    <col min="15110" max="15110" width="11.28515625" style="52" customWidth="1"/>
    <col min="15111" max="15111" width="13.5703125" style="52" customWidth="1"/>
    <col min="15112" max="15360" width="9.140625" style="52"/>
    <col min="15361" max="15361" width="7.140625" style="52" customWidth="1"/>
    <col min="15362" max="15362" width="14.5703125" style="52" customWidth="1"/>
    <col min="15363" max="15363" width="46.42578125" style="52" customWidth="1"/>
    <col min="15364" max="15364" width="7.42578125" style="52" customWidth="1"/>
    <col min="15365" max="15365" width="10.28515625" style="52" customWidth="1"/>
    <col min="15366" max="15366" width="11.28515625" style="52" customWidth="1"/>
    <col min="15367" max="15367" width="13.5703125" style="52" customWidth="1"/>
    <col min="15368" max="15616" width="9.140625" style="52"/>
    <col min="15617" max="15617" width="7.140625" style="52" customWidth="1"/>
    <col min="15618" max="15618" width="14.5703125" style="52" customWidth="1"/>
    <col min="15619" max="15619" width="46.42578125" style="52" customWidth="1"/>
    <col min="15620" max="15620" width="7.42578125" style="52" customWidth="1"/>
    <col min="15621" max="15621" width="10.28515625" style="52" customWidth="1"/>
    <col min="15622" max="15622" width="11.28515625" style="52" customWidth="1"/>
    <col min="15623" max="15623" width="13.5703125" style="52" customWidth="1"/>
    <col min="15624" max="15872" width="9.140625" style="52"/>
    <col min="15873" max="15873" width="7.140625" style="52" customWidth="1"/>
    <col min="15874" max="15874" width="14.5703125" style="52" customWidth="1"/>
    <col min="15875" max="15875" width="46.42578125" style="52" customWidth="1"/>
    <col min="15876" max="15876" width="7.42578125" style="52" customWidth="1"/>
    <col min="15877" max="15877" width="10.28515625" style="52" customWidth="1"/>
    <col min="15878" max="15878" width="11.28515625" style="52" customWidth="1"/>
    <col min="15879" max="15879" width="13.5703125" style="52" customWidth="1"/>
    <col min="15880" max="16128" width="9.140625" style="52"/>
    <col min="16129" max="16129" width="7.140625" style="52" customWidth="1"/>
    <col min="16130" max="16130" width="14.5703125" style="52" customWidth="1"/>
    <col min="16131" max="16131" width="46.42578125" style="52" customWidth="1"/>
    <col min="16132" max="16132" width="7.42578125" style="52" customWidth="1"/>
    <col min="16133" max="16133" width="10.28515625" style="52" customWidth="1"/>
    <col min="16134" max="16134" width="11.28515625" style="52" customWidth="1"/>
    <col min="16135" max="16135" width="13.5703125" style="52" customWidth="1"/>
    <col min="16136" max="16384" width="9.140625" style="52"/>
  </cols>
  <sheetData>
    <row r="1" spans="1:10" s="41" customFormat="1" ht="19.5" thickTop="1">
      <c r="A1" s="435" t="s">
        <v>448</v>
      </c>
      <c r="B1" s="436"/>
      <c r="C1" s="436"/>
      <c r="D1" s="436"/>
      <c r="E1" s="436"/>
      <c r="F1" s="436"/>
      <c r="G1" s="437"/>
    </row>
    <row r="2" spans="1:10" s="41" customFormat="1">
      <c r="A2" s="333"/>
      <c r="B2" s="30"/>
      <c r="C2" s="128"/>
      <c r="D2" s="30"/>
      <c r="E2" s="334"/>
      <c r="F2" s="180"/>
      <c r="G2" s="335"/>
    </row>
    <row r="3" spans="1:10" s="42" customFormat="1" ht="32.25" customHeight="1">
      <c r="A3" s="442" t="s">
        <v>306</v>
      </c>
      <c r="B3" s="403"/>
      <c r="C3" s="403"/>
      <c r="D3" s="403"/>
      <c r="E3" s="403"/>
      <c r="F3" s="403"/>
      <c r="G3" s="443"/>
    </row>
    <row r="4" spans="1:10" s="42" customFormat="1" ht="15.75">
      <c r="A4" s="444"/>
      <c r="B4" s="406"/>
      <c r="C4" s="406"/>
      <c r="D4" s="406"/>
      <c r="E4" s="406"/>
      <c r="F4" s="406"/>
      <c r="G4" s="445"/>
    </row>
    <row r="5" spans="1:10" s="42" customFormat="1" ht="7.5" customHeight="1" thickBot="1">
      <c r="A5" s="446"/>
      <c r="B5" s="447"/>
      <c r="C5" s="447"/>
      <c r="D5" s="447"/>
      <c r="E5" s="447"/>
      <c r="F5" s="447"/>
      <c r="G5" s="448"/>
    </row>
    <row r="6" spans="1:10" s="331" customFormat="1" ht="16.5" thickTop="1" thickBot="1">
      <c r="A6" s="438" t="s">
        <v>0</v>
      </c>
      <c r="B6" s="440" t="s">
        <v>1</v>
      </c>
      <c r="C6" s="440" t="s">
        <v>2</v>
      </c>
      <c r="D6" s="441" t="s">
        <v>3</v>
      </c>
      <c r="E6" s="441"/>
      <c r="F6" s="449" t="s">
        <v>4</v>
      </c>
      <c r="G6" s="450" t="s">
        <v>5</v>
      </c>
    </row>
    <row r="7" spans="1:10" s="331" customFormat="1" ht="24" customHeight="1" thickTop="1">
      <c r="A7" s="439"/>
      <c r="B7" s="414"/>
      <c r="C7" s="414"/>
      <c r="D7" s="7" t="s">
        <v>6</v>
      </c>
      <c r="E7" s="8" t="s">
        <v>7</v>
      </c>
      <c r="F7" s="411"/>
      <c r="G7" s="451"/>
    </row>
    <row r="8" spans="1:10" s="331" customFormat="1" ht="15.75" thickBot="1">
      <c r="A8" s="356">
        <v>1</v>
      </c>
      <c r="B8" s="10">
        <v>2</v>
      </c>
      <c r="C8" s="11">
        <v>3</v>
      </c>
      <c r="D8" s="12">
        <v>4</v>
      </c>
      <c r="E8" s="13">
        <v>5</v>
      </c>
      <c r="F8" s="10">
        <v>6</v>
      </c>
      <c r="G8" s="357">
        <v>7</v>
      </c>
    </row>
    <row r="9" spans="1:10" s="253" customFormat="1" ht="27" thickTop="1" thickBot="1">
      <c r="A9" s="201" t="s">
        <v>332</v>
      </c>
      <c r="B9" s="202" t="s">
        <v>451</v>
      </c>
      <c r="C9" s="203" t="s">
        <v>452</v>
      </c>
      <c r="D9" s="204" t="s">
        <v>332</v>
      </c>
      <c r="E9" s="205" t="s">
        <v>332</v>
      </c>
      <c r="F9" s="206" t="s">
        <v>332</v>
      </c>
      <c r="G9" s="207" t="s">
        <v>332</v>
      </c>
    </row>
    <row r="10" spans="1:10" s="253" customFormat="1" ht="26.25" customHeight="1" thickTop="1" thickBot="1">
      <c r="A10" s="391">
        <v>1</v>
      </c>
      <c r="B10" s="392" t="s">
        <v>451</v>
      </c>
      <c r="C10" s="393" t="s">
        <v>333</v>
      </c>
      <c r="D10" s="394" t="s">
        <v>109</v>
      </c>
      <c r="E10" s="395">
        <v>1</v>
      </c>
      <c r="F10" s="397" t="s">
        <v>11</v>
      </c>
      <c r="G10" s="396"/>
    </row>
    <row r="11" spans="1:10" s="39" customFormat="1" ht="18.75" customHeight="1" thickTop="1" thickBot="1">
      <c r="A11" s="358"/>
      <c r="B11" s="359"/>
      <c r="C11" s="360"/>
      <c r="D11" s="359"/>
      <c r="E11" s="361"/>
      <c r="F11" s="362" t="s">
        <v>443</v>
      </c>
      <c r="G11" s="363"/>
      <c r="J11" s="118"/>
    </row>
    <row r="12" spans="1:10" s="39" customFormat="1" ht="17.25" customHeight="1" thickTop="1">
      <c r="A12" s="48"/>
      <c r="B12" s="48"/>
      <c r="C12" s="452" t="s">
        <v>453</v>
      </c>
      <c r="D12" s="452"/>
      <c r="E12" s="452"/>
      <c r="F12" s="452"/>
      <c r="G12" s="51"/>
    </row>
    <row r="13" spans="1:10" s="2" customFormat="1">
      <c r="C13" s="452"/>
      <c r="D13" s="452"/>
      <c r="E13" s="452"/>
      <c r="F13" s="452"/>
      <c r="G13" s="120"/>
    </row>
    <row r="14" spans="1:10" s="39" customFormat="1" ht="18.75" customHeight="1">
      <c r="C14" s="452" t="s">
        <v>440</v>
      </c>
      <c r="D14" s="452"/>
      <c r="E14" s="452"/>
      <c r="F14" s="452"/>
      <c r="G14" s="121"/>
    </row>
    <row r="15" spans="1:10" s="39" customFormat="1">
      <c r="G15" s="121"/>
      <c r="H15" s="39" t="s">
        <v>335</v>
      </c>
    </row>
    <row r="16" spans="1:10" s="39" customFormat="1">
      <c r="G16" s="121"/>
    </row>
    <row r="17" spans="1:13" s="39" customFormat="1">
      <c r="G17" s="121"/>
    </row>
    <row r="18" spans="1:13" s="39" customFormat="1">
      <c r="G18" s="121"/>
    </row>
    <row r="19" spans="1:13" s="2" customFormat="1">
      <c r="G19" s="120"/>
    </row>
    <row r="20" spans="1:13" s="39" customFormat="1">
      <c r="G20" s="121"/>
    </row>
    <row r="21" spans="1:13" s="39" customFormat="1">
      <c r="G21" s="121"/>
    </row>
    <row r="22" spans="1:13" s="39" customFormat="1">
      <c r="A22" s="48"/>
      <c r="B22" s="48"/>
      <c r="C22" s="47"/>
      <c r="D22" s="48"/>
      <c r="E22" s="49"/>
      <c r="F22" s="50"/>
      <c r="G22" s="51"/>
    </row>
    <row r="23" spans="1:13" s="39" customFormat="1">
      <c r="A23" s="48"/>
      <c r="B23" s="48"/>
      <c r="C23" s="47"/>
      <c r="D23" s="48"/>
      <c r="E23" s="49"/>
      <c r="F23" s="50"/>
      <c r="G23" s="51"/>
    </row>
    <row r="24" spans="1:13" s="39" customFormat="1">
      <c r="A24" s="48"/>
      <c r="B24" s="48"/>
      <c r="C24" s="47"/>
      <c r="D24" s="48"/>
      <c r="E24" s="49"/>
      <c r="F24" s="50"/>
      <c r="G24" s="51"/>
    </row>
    <row r="25" spans="1:13" s="2" customFormat="1">
      <c r="A25" s="112"/>
      <c r="B25" s="112"/>
      <c r="C25" s="113"/>
      <c r="D25" s="112"/>
      <c r="E25" s="114"/>
      <c r="F25" s="115"/>
      <c r="G25" s="116"/>
    </row>
    <row r="26" spans="1:13" s="39" customFormat="1">
      <c r="A26" s="48"/>
      <c r="B26" s="48"/>
      <c r="C26" s="47"/>
      <c r="D26" s="48"/>
      <c r="E26" s="49"/>
      <c r="F26" s="50"/>
      <c r="G26" s="51"/>
    </row>
    <row r="27" spans="1:13" s="39" customFormat="1">
      <c r="A27" s="48"/>
      <c r="B27" s="48"/>
      <c r="C27" s="47"/>
      <c r="D27" s="48"/>
      <c r="E27" s="49"/>
      <c r="F27" s="50"/>
      <c r="G27" s="51"/>
      <c r="H27" s="61"/>
      <c r="I27" s="61"/>
      <c r="J27" s="61"/>
      <c r="K27" s="61"/>
      <c r="L27" s="61"/>
      <c r="M27" s="61"/>
    </row>
    <row r="28" spans="1:13" s="39" customFormat="1">
      <c r="A28" s="48"/>
      <c r="B28" s="48"/>
      <c r="C28" s="47"/>
      <c r="D28" s="48"/>
      <c r="E28" s="49"/>
      <c r="F28" s="50"/>
      <c r="G28" s="51"/>
      <c r="H28" s="61"/>
      <c r="I28" s="61"/>
      <c r="J28" s="61"/>
      <c r="K28" s="61"/>
      <c r="L28" s="61"/>
      <c r="M28" s="61"/>
    </row>
    <row r="29" spans="1:13" s="2" customFormat="1">
      <c r="A29" s="112"/>
      <c r="B29" s="112"/>
      <c r="C29" s="113"/>
      <c r="D29" s="112"/>
      <c r="E29" s="114"/>
      <c r="F29" s="115"/>
      <c r="G29" s="116"/>
      <c r="H29" s="106"/>
      <c r="I29" s="106"/>
      <c r="J29" s="106"/>
      <c r="K29" s="106"/>
      <c r="L29" s="106"/>
      <c r="M29" s="106"/>
    </row>
    <row r="30" spans="1:13" s="39" customFormat="1">
      <c r="A30" s="48"/>
      <c r="B30" s="48"/>
      <c r="C30" s="47"/>
      <c r="D30" s="48"/>
      <c r="E30" s="49"/>
      <c r="F30" s="105"/>
      <c r="G30" s="117"/>
      <c r="H30" s="61"/>
      <c r="I30" s="61"/>
      <c r="J30" s="61"/>
      <c r="K30" s="61"/>
      <c r="L30" s="61"/>
      <c r="M30" s="61"/>
    </row>
    <row r="31" spans="1:13" s="39" customFormat="1">
      <c r="A31" s="48"/>
      <c r="B31" s="48"/>
      <c r="C31" s="47"/>
      <c r="D31" s="48"/>
      <c r="E31" s="49"/>
      <c r="F31" s="105"/>
      <c r="G31" s="117"/>
      <c r="H31" s="61"/>
      <c r="I31" s="61"/>
      <c r="J31" s="61"/>
      <c r="K31" s="61"/>
      <c r="L31" s="61"/>
      <c r="M31" s="61"/>
    </row>
    <row r="32" spans="1:13" s="39" customFormat="1">
      <c r="A32" s="48"/>
      <c r="B32" s="48"/>
      <c r="C32" s="47"/>
      <c r="D32" s="48"/>
      <c r="E32" s="49"/>
      <c r="F32" s="50"/>
      <c r="G32" s="51"/>
      <c r="H32" s="61"/>
      <c r="I32" s="61"/>
      <c r="J32" s="61"/>
      <c r="K32" s="61"/>
      <c r="L32" s="61"/>
      <c r="M32" s="61"/>
    </row>
    <row r="33" spans="1:13" s="39" customFormat="1">
      <c r="A33" s="48"/>
      <c r="B33" s="48"/>
      <c r="C33" s="47"/>
      <c r="D33" s="48"/>
      <c r="E33" s="49"/>
      <c r="F33" s="50"/>
      <c r="G33" s="51"/>
      <c r="H33" s="61"/>
      <c r="I33" s="61"/>
      <c r="J33" s="61"/>
      <c r="K33" s="61"/>
      <c r="L33" s="61"/>
      <c r="M33" s="61"/>
    </row>
    <row r="34" spans="1:13" s="39" customFormat="1">
      <c r="A34" s="48"/>
      <c r="B34" s="48"/>
      <c r="C34" s="47"/>
      <c r="D34" s="48"/>
      <c r="E34" s="49"/>
      <c r="F34" s="50"/>
      <c r="G34" s="51"/>
      <c r="H34" s="61"/>
      <c r="I34" s="61"/>
      <c r="J34" s="61"/>
      <c r="K34" s="61"/>
      <c r="L34" s="61"/>
      <c r="M34" s="61"/>
    </row>
    <row r="35" spans="1:13" s="39" customFormat="1">
      <c r="A35" s="48"/>
      <c r="B35" s="48"/>
      <c r="C35" s="47"/>
      <c r="D35" s="48"/>
      <c r="E35" s="49"/>
      <c r="F35" s="50"/>
      <c r="G35" s="51"/>
      <c r="H35" s="61"/>
      <c r="I35" s="61"/>
      <c r="J35" s="61"/>
      <c r="K35" s="61"/>
      <c r="L35" s="61"/>
      <c r="M35" s="61"/>
    </row>
    <row r="36" spans="1:13" s="39" customFormat="1">
      <c r="A36" s="48"/>
      <c r="B36" s="48"/>
      <c r="C36" s="47"/>
      <c r="D36" s="48"/>
      <c r="E36" s="49"/>
      <c r="F36" s="50"/>
      <c r="G36" s="51"/>
      <c r="H36" s="61"/>
      <c r="I36" s="61"/>
      <c r="J36" s="61"/>
      <c r="K36" s="61"/>
      <c r="L36" s="61"/>
      <c r="M36" s="61"/>
    </row>
    <row r="37" spans="1:13" s="39" customFormat="1">
      <c r="A37" s="48"/>
      <c r="B37" s="48"/>
      <c r="C37" s="47"/>
      <c r="D37" s="48"/>
      <c r="E37" s="49"/>
      <c r="F37" s="50"/>
      <c r="G37" s="51"/>
      <c r="H37" s="61"/>
      <c r="I37" s="61"/>
      <c r="J37" s="61"/>
      <c r="K37" s="61"/>
      <c r="L37" s="61"/>
      <c r="M37" s="61"/>
    </row>
    <row r="38" spans="1:13" s="39" customFormat="1">
      <c r="A38" s="48"/>
      <c r="B38" s="48"/>
      <c r="C38" s="47"/>
      <c r="D38" s="48"/>
      <c r="E38" s="49"/>
      <c r="F38" s="50"/>
      <c r="G38" s="51"/>
      <c r="H38" s="61"/>
      <c r="I38" s="61"/>
      <c r="J38" s="61"/>
      <c r="K38" s="61"/>
      <c r="L38" s="61"/>
      <c r="M38" s="61"/>
    </row>
    <row r="39" spans="1:13" s="39" customFormat="1">
      <c r="A39" s="48"/>
      <c r="B39" s="48"/>
      <c r="C39" s="47"/>
      <c r="D39" s="48"/>
      <c r="E39" s="49"/>
      <c r="F39" s="50"/>
      <c r="G39" s="51"/>
      <c r="H39" s="61"/>
      <c r="I39" s="61"/>
      <c r="J39" s="61"/>
      <c r="K39" s="61"/>
      <c r="L39" s="61"/>
      <c r="M39" s="61"/>
    </row>
    <row r="40" spans="1:13" s="39" customFormat="1">
      <c r="A40" s="48"/>
      <c r="B40" s="48"/>
      <c r="C40" s="47"/>
      <c r="D40" s="48"/>
      <c r="E40" s="49"/>
      <c r="F40" s="105"/>
      <c r="G40" s="117"/>
      <c r="H40" s="61"/>
      <c r="I40" s="61"/>
      <c r="J40" s="61"/>
      <c r="K40" s="61"/>
      <c r="L40" s="61"/>
      <c r="M40" s="61"/>
    </row>
    <row r="41" spans="1:13" s="39" customFormat="1">
      <c r="A41" s="48"/>
      <c r="B41" s="48"/>
      <c r="C41" s="47"/>
      <c r="D41" s="48"/>
      <c r="E41" s="49"/>
      <c r="F41" s="50"/>
      <c r="G41" s="51"/>
      <c r="H41" s="61"/>
      <c r="I41" s="61"/>
      <c r="J41" s="61"/>
      <c r="K41" s="61"/>
      <c r="L41" s="61"/>
      <c r="M41" s="61"/>
    </row>
    <row r="42" spans="1:13" s="39" customFormat="1">
      <c r="A42" s="48"/>
      <c r="B42" s="48"/>
      <c r="C42" s="47"/>
      <c r="D42" s="48"/>
      <c r="E42" s="49"/>
      <c r="F42" s="50"/>
      <c r="G42" s="51"/>
      <c r="H42" s="61"/>
      <c r="I42" s="61"/>
      <c r="J42" s="61"/>
      <c r="K42" s="61"/>
      <c r="L42" s="61"/>
      <c r="M42" s="61"/>
    </row>
    <row r="43" spans="1:13" s="39" customFormat="1">
      <c r="A43" s="48"/>
      <c r="B43" s="48"/>
      <c r="C43" s="47"/>
      <c r="D43" s="48"/>
      <c r="E43" s="49"/>
      <c r="F43" s="50"/>
      <c r="G43" s="51"/>
      <c r="H43" s="61"/>
      <c r="I43" s="61"/>
      <c r="J43" s="61"/>
      <c r="K43" s="61"/>
      <c r="L43" s="61"/>
      <c r="M43" s="61"/>
    </row>
    <row r="44" spans="1:13" s="39" customFormat="1">
      <c r="A44" s="48"/>
      <c r="B44" s="48"/>
      <c r="C44" s="47"/>
      <c r="D44" s="48"/>
      <c r="E44" s="49"/>
      <c r="F44" s="50"/>
      <c r="G44" s="51"/>
      <c r="H44" s="61"/>
      <c r="I44" s="61"/>
      <c r="J44" s="61"/>
      <c r="K44" s="61"/>
      <c r="L44" s="61"/>
      <c r="M44" s="61"/>
    </row>
    <row r="45" spans="1:13" s="39" customFormat="1">
      <c r="A45" s="48"/>
      <c r="B45" s="48"/>
      <c r="C45" s="47"/>
      <c r="D45" s="48"/>
      <c r="E45" s="49"/>
      <c r="F45" s="50"/>
      <c r="G45" s="51"/>
      <c r="H45" s="61"/>
      <c r="I45" s="61"/>
      <c r="J45" s="61"/>
      <c r="K45" s="61"/>
      <c r="L45" s="61"/>
      <c r="M45" s="61"/>
    </row>
    <row r="46" spans="1:13" s="39" customFormat="1">
      <c r="A46" s="48"/>
      <c r="B46" s="48"/>
      <c r="C46" s="47"/>
      <c r="D46" s="48"/>
      <c r="E46" s="49"/>
      <c r="F46" s="50"/>
      <c r="G46" s="51"/>
      <c r="H46" s="61"/>
      <c r="I46" s="61"/>
      <c r="J46" s="61"/>
      <c r="K46" s="61"/>
      <c r="L46" s="61"/>
      <c r="M46" s="61"/>
    </row>
    <row r="47" spans="1:13" s="39" customFormat="1">
      <c r="A47" s="48"/>
      <c r="B47" s="48"/>
      <c r="C47" s="47"/>
      <c r="D47" s="48"/>
      <c r="E47" s="49"/>
      <c r="F47" s="50"/>
      <c r="G47" s="51"/>
      <c r="H47" s="61"/>
      <c r="I47" s="61"/>
      <c r="J47" s="61"/>
      <c r="K47" s="61"/>
      <c r="L47" s="61"/>
      <c r="M47" s="61"/>
    </row>
    <row r="48" spans="1:13" s="39" customFormat="1">
      <c r="A48" s="48"/>
      <c r="B48" s="48"/>
      <c r="C48" s="47"/>
      <c r="D48" s="48"/>
      <c r="E48" s="49"/>
      <c r="F48" s="105"/>
      <c r="G48" s="117"/>
      <c r="H48" s="61"/>
      <c r="I48" s="61"/>
      <c r="J48" s="61"/>
      <c r="K48" s="61"/>
      <c r="L48" s="61"/>
      <c r="M48" s="61"/>
    </row>
    <row r="49" spans="1:13" s="39" customFormat="1">
      <c r="A49" s="48"/>
      <c r="B49" s="48"/>
      <c r="C49" s="47"/>
      <c r="D49" s="48"/>
      <c r="E49" s="49"/>
      <c r="F49" s="105"/>
      <c r="G49" s="117"/>
      <c r="H49" s="61"/>
      <c r="I49" s="61"/>
      <c r="J49" s="61"/>
      <c r="K49" s="61"/>
      <c r="L49" s="61"/>
      <c r="M49" s="61"/>
    </row>
    <row r="50" spans="1:13" s="39" customFormat="1">
      <c r="A50" s="48"/>
      <c r="B50" s="48"/>
      <c r="C50" s="47"/>
      <c r="D50" s="48"/>
      <c r="E50" s="49"/>
      <c r="F50" s="50"/>
      <c r="G50" s="51"/>
      <c r="H50" s="61"/>
      <c r="I50" s="61"/>
      <c r="J50" s="61"/>
      <c r="K50" s="61"/>
      <c r="L50" s="61"/>
      <c r="M50" s="61"/>
    </row>
    <row r="51" spans="1:13" s="39" customFormat="1">
      <c r="A51" s="48"/>
      <c r="B51" s="48"/>
      <c r="C51" s="47"/>
      <c r="D51" s="48"/>
      <c r="E51" s="49"/>
      <c r="F51" s="50"/>
      <c r="G51" s="51"/>
      <c r="H51" s="61"/>
      <c r="I51" s="61"/>
      <c r="J51" s="61"/>
      <c r="K51" s="61"/>
      <c r="L51" s="61"/>
      <c r="M51" s="61"/>
    </row>
    <row r="52" spans="1:13" s="39" customFormat="1">
      <c r="A52" s="48"/>
      <c r="B52" s="48"/>
      <c r="C52" s="47"/>
      <c r="D52" s="48"/>
      <c r="E52" s="49"/>
      <c r="F52" s="50"/>
      <c r="G52" s="51"/>
      <c r="H52" s="61"/>
      <c r="I52" s="61"/>
      <c r="J52" s="61"/>
      <c r="K52" s="61"/>
      <c r="L52" s="61"/>
      <c r="M52" s="61"/>
    </row>
    <row r="53" spans="1:13" s="39" customFormat="1">
      <c r="A53" s="48"/>
      <c r="B53" s="48"/>
      <c r="C53" s="47"/>
      <c r="D53" s="48"/>
      <c r="E53" s="49"/>
      <c r="F53" s="50"/>
      <c r="G53" s="51"/>
      <c r="H53" s="61"/>
      <c r="I53" s="61"/>
      <c r="J53" s="61"/>
      <c r="K53" s="61"/>
      <c r="L53" s="61"/>
      <c r="M53" s="61"/>
    </row>
    <row r="54" spans="1:13" s="39" customFormat="1">
      <c r="A54" s="48"/>
      <c r="B54" s="48"/>
      <c r="C54" s="47"/>
      <c r="D54" s="48"/>
      <c r="E54" s="49"/>
      <c r="F54" s="50"/>
      <c r="G54" s="51"/>
      <c r="H54" s="61"/>
      <c r="I54" s="61"/>
      <c r="J54" s="61"/>
      <c r="K54" s="61"/>
      <c r="L54" s="61"/>
      <c r="M54" s="61"/>
    </row>
    <row r="55" spans="1:13" s="39" customFormat="1">
      <c r="A55" s="48"/>
      <c r="B55" s="48"/>
      <c r="C55" s="47"/>
      <c r="D55" s="48"/>
      <c r="E55" s="49"/>
      <c r="F55" s="50"/>
      <c r="G55" s="51"/>
      <c r="H55" s="61"/>
      <c r="I55" s="61"/>
      <c r="J55" s="61"/>
      <c r="K55" s="61"/>
      <c r="L55" s="61"/>
      <c r="M55" s="61"/>
    </row>
    <row r="56" spans="1:13" s="39" customFormat="1">
      <c r="A56" s="48"/>
      <c r="B56" s="48"/>
      <c r="C56" s="47"/>
      <c r="D56" s="48"/>
      <c r="E56" s="49"/>
      <c r="F56" s="105"/>
      <c r="G56" s="117"/>
      <c r="H56" s="61"/>
      <c r="I56" s="61"/>
      <c r="J56" s="61"/>
      <c r="K56" s="61"/>
      <c r="L56" s="61"/>
      <c r="M56" s="61"/>
    </row>
    <row r="57" spans="1:13" s="39" customFormat="1">
      <c r="A57" s="48"/>
      <c r="B57" s="48"/>
      <c r="C57" s="47"/>
      <c r="D57" s="48"/>
      <c r="E57" s="49"/>
      <c r="F57" s="50"/>
      <c r="G57" s="51"/>
      <c r="H57" s="61"/>
      <c r="I57" s="61"/>
      <c r="J57" s="61"/>
      <c r="K57" s="61"/>
      <c r="L57" s="61"/>
      <c r="M57" s="61"/>
    </row>
    <row r="58" spans="1:13" s="39" customFormat="1">
      <c r="A58" s="48"/>
      <c r="B58" s="48"/>
      <c r="C58" s="47"/>
      <c r="D58" s="48"/>
      <c r="E58" s="49"/>
      <c r="F58" s="50"/>
      <c r="G58" s="51"/>
      <c r="H58" s="61"/>
      <c r="I58" s="61"/>
      <c r="J58" s="61"/>
      <c r="K58" s="61"/>
      <c r="L58" s="61"/>
      <c r="M58" s="61"/>
    </row>
    <row r="59" spans="1:13" s="39" customFormat="1">
      <c r="A59" s="48"/>
      <c r="B59" s="48"/>
      <c r="C59" s="47"/>
      <c r="D59" s="48"/>
      <c r="E59" s="49"/>
      <c r="F59" s="50"/>
      <c r="G59" s="51"/>
      <c r="H59" s="61"/>
      <c r="I59" s="61"/>
      <c r="J59" s="61"/>
      <c r="K59" s="61"/>
      <c r="L59" s="61"/>
      <c r="M59" s="61"/>
    </row>
    <row r="60" spans="1:13" s="2" customFormat="1">
      <c r="A60" s="112"/>
      <c r="B60" s="112"/>
      <c r="C60" s="113"/>
      <c r="D60" s="112"/>
      <c r="E60" s="114"/>
      <c r="F60" s="115"/>
      <c r="G60" s="116"/>
      <c r="H60" s="106"/>
      <c r="I60" s="106"/>
      <c r="J60" s="106"/>
      <c r="K60" s="106"/>
      <c r="L60" s="106"/>
      <c r="M60" s="106"/>
    </row>
    <row r="61" spans="1:13" s="39" customFormat="1">
      <c r="A61" s="48"/>
      <c r="B61" s="48"/>
      <c r="C61" s="47"/>
      <c r="D61" s="48"/>
      <c r="E61" s="49"/>
      <c r="F61" s="50"/>
      <c r="G61" s="51"/>
      <c r="H61" s="61"/>
      <c r="I61" s="61"/>
      <c r="J61" s="61"/>
      <c r="K61" s="61"/>
      <c r="L61" s="61"/>
      <c r="M61" s="61"/>
    </row>
    <row r="62" spans="1:13" s="39" customFormat="1">
      <c r="A62" s="48"/>
      <c r="B62" s="48"/>
      <c r="C62" s="47"/>
      <c r="D62" s="48"/>
      <c r="E62" s="49"/>
      <c r="F62" s="50"/>
      <c r="G62" s="51"/>
      <c r="H62" s="61"/>
      <c r="I62" s="61"/>
      <c r="J62" s="61"/>
      <c r="K62" s="61"/>
      <c r="L62" s="61"/>
      <c r="M62" s="61"/>
    </row>
    <row r="63" spans="1:13" s="39" customFormat="1">
      <c r="A63" s="48"/>
      <c r="B63" s="48"/>
      <c r="C63" s="47"/>
      <c r="D63" s="48"/>
      <c r="E63" s="49"/>
      <c r="F63" s="50"/>
      <c r="G63" s="51"/>
      <c r="H63" s="61"/>
      <c r="I63" s="61"/>
      <c r="J63" s="61"/>
      <c r="K63" s="61"/>
      <c r="L63" s="61"/>
      <c r="M63" s="61"/>
    </row>
    <row r="64" spans="1:13" s="39" customFormat="1">
      <c r="A64" s="48"/>
      <c r="B64" s="48"/>
      <c r="C64" s="47"/>
      <c r="D64" s="48"/>
      <c r="E64" s="49"/>
      <c r="F64" s="50"/>
      <c r="G64" s="51"/>
      <c r="H64" s="61"/>
      <c r="I64" s="61"/>
      <c r="J64" s="61"/>
      <c r="K64" s="61"/>
      <c r="L64" s="61"/>
      <c r="M64" s="61"/>
    </row>
    <row r="65" spans="1:13" s="39" customFormat="1">
      <c r="A65" s="48"/>
      <c r="B65" s="48"/>
      <c r="C65" s="47"/>
      <c r="D65" s="48"/>
      <c r="E65" s="49"/>
      <c r="F65" s="50"/>
      <c r="G65" s="51"/>
      <c r="H65" s="61"/>
      <c r="I65" s="61"/>
      <c r="J65" s="61"/>
      <c r="K65" s="61"/>
      <c r="L65" s="61"/>
      <c r="M65" s="61"/>
    </row>
    <row r="66" spans="1:13" s="4" customFormat="1">
      <c r="A66" s="101"/>
      <c r="B66" s="101"/>
      <c r="C66" s="106"/>
      <c r="D66" s="101"/>
      <c r="E66" s="107"/>
      <c r="F66" s="108"/>
      <c r="G66" s="109"/>
      <c r="H66" s="58"/>
      <c r="I66" s="58"/>
      <c r="J66" s="58"/>
      <c r="K66" s="58"/>
      <c r="L66" s="58"/>
      <c r="M66" s="58"/>
    </row>
    <row r="67" spans="1:13" s="4" customFormat="1">
      <c r="A67" s="110"/>
      <c r="B67" s="110"/>
      <c r="C67" s="433"/>
      <c r="D67" s="433"/>
      <c r="E67" s="433"/>
      <c r="F67" s="433"/>
      <c r="G67" s="111"/>
      <c r="H67" s="58"/>
      <c r="I67" s="58"/>
      <c r="J67" s="58"/>
      <c r="K67" s="58"/>
      <c r="L67" s="58"/>
      <c r="M67" s="58"/>
    </row>
    <row r="68" spans="1:13" s="59" customFormat="1">
      <c r="A68" s="48"/>
      <c r="B68" s="48"/>
      <c r="C68" s="61"/>
      <c r="D68" s="48"/>
      <c r="E68" s="62"/>
      <c r="G68" s="122"/>
    </row>
    <row r="69" spans="1:13" s="59" customFormat="1">
      <c r="A69" s="48"/>
      <c r="B69" s="48"/>
      <c r="C69" s="61"/>
      <c r="D69" s="48"/>
      <c r="E69" s="62"/>
      <c r="G69" s="122"/>
    </row>
    <row r="70" spans="1:13" s="59" customFormat="1">
      <c r="A70" s="48"/>
      <c r="B70" s="48"/>
      <c r="C70" s="61"/>
      <c r="D70" s="48"/>
      <c r="E70" s="62"/>
      <c r="G70" s="122"/>
    </row>
    <row r="71" spans="1:13" s="59" customFormat="1">
      <c r="A71" s="48"/>
      <c r="B71" s="48"/>
      <c r="C71" s="61"/>
      <c r="D71" s="48"/>
      <c r="E71" s="62"/>
      <c r="G71" s="122"/>
    </row>
    <row r="72" spans="1:13" s="59" customFormat="1">
      <c r="A72" s="48"/>
      <c r="B72" s="48"/>
      <c r="C72" s="61"/>
      <c r="D72" s="48"/>
      <c r="E72" s="62"/>
      <c r="G72" s="122"/>
    </row>
    <row r="73" spans="1:13" s="59" customFormat="1">
      <c r="A73" s="48"/>
      <c r="B73" s="48"/>
      <c r="C73" s="61"/>
      <c r="D73" s="48"/>
      <c r="E73" s="62"/>
      <c r="G73" s="122"/>
    </row>
    <row r="74" spans="1:13" s="59" customFormat="1">
      <c r="A74" s="48"/>
      <c r="B74" s="48"/>
      <c r="C74" s="61"/>
      <c r="D74" s="48"/>
      <c r="E74" s="62"/>
      <c r="G74" s="122"/>
    </row>
    <row r="75" spans="1:13" s="59" customFormat="1">
      <c r="A75" s="48"/>
      <c r="B75" s="48"/>
      <c r="C75" s="61"/>
      <c r="D75" s="48"/>
      <c r="E75" s="62"/>
      <c r="G75" s="122"/>
    </row>
    <row r="76" spans="1:13" s="59" customFormat="1">
      <c r="A76" s="48"/>
      <c r="B76" s="48"/>
      <c r="C76" s="61"/>
      <c r="D76" s="48"/>
      <c r="E76" s="62"/>
      <c r="G76" s="122"/>
    </row>
    <row r="77" spans="1:13" s="59" customFormat="1">
      <c r="A77" s="48"/>
      <c r="B77" s="48"/>
      <c r="C77" s="61"/>
      <c r="D77" s="48"/>
      <c r="E77" s="62"/>
      <c r="G77" s="122"/>
    </row>
    <row r="78" spans="1:13" s="59" customFormat="1">
      <c r="A78" s="48"/>
      <c r="B78" s="48"/>
      <c r="C78" s="61"/>
      <c r="D78" s="48"/>
      <c r="E78" s="62"/>
      <c r="G78" s="122"/>
    </row>
    <row r="79" spans="1:13" s="59" customFormat="1">
      <c r="A79" s="48"/>
      <c r="B79" s="48"/>
      <c r="C79" s="61"/>
      <c r="D79" s="48"/>
      <c r="E79" s="62"/>
      <c r="G79" s="122"/>
    </row>
    <row r="80" spans="1:13" s="59" customFormat="1">
      <c r="A80" s="48"/>
      <c r="B80" s="48"/>
      <c r="C80" s="61"/>
      <c r="D80" s="48"/>
      <c r="E80" s="62"/>
      <c r="G80" s="122"/>
    </row>
    <row r="81" spans="1:7" s="59" customFormat="1">
      <c r="A81" s="48"/>
      <c r="B81" s="48"/>
      <c r="C81" s="61"/>
      <c r="D81" s="48"/>
      <c r="E81" s="62"/>
      <c r="G81" s="122"/>
    </row>
    <row r="82" spans="1:7" s="59" customFormat="1">
      <c r="A82" s="48"/>
      <c r="B82" s="48"/>
      <c r="C82" s="61"/>
      <c r="D82" s="48"/>
      <c r="E82" s="62"/>
      <c r="G82" s="122"/>
    </row>
    <row r="83" spans="1:7" s="59" customFormat="1">
      <c r="A83" s="48"/>
      <c r="B83" s="48"/>
      <c r="C83" s="61"/>
      <c r="D83" s="48"/>
      <c r="E83" s="62"/>
      <c r="G83" s="122"/>
    </row>
    <row r="84" spans="1:7" s="59" customFormat="1">
      <c r="A84" s="48"/>
      <c r="B84" s="48"/>
      <c r="C84" s="61"/>
      <c r="D84" s="48"/>
      <c r="E84" s="62"/>
      <c r="G84" s="122"/>
    </row>
    <row r="85" spans="1:7" s="59" customFormat="1">
      <c r="A85" s="48"/>
      <c r="B85" s="48"/>
      <c r="C85" s="61"/>
      <c r="D85" s="48"/>
      <c r="E85" s="62"/>
      <c r="G85" s="122"/>
    </row>
    <row r="86" spans="1:7" s="59" customFormat="1">
      <c r="A86" s="48"/>
      <c r="B86" s="48"/>
      <c r="C86" s="61"/>
      <c r="D86" s="48"/>
      <c r="E86" s="62"/>
      <c r="G86" s="122"/>
    </row>
    <row r="87" spans="1:7" s="59" customFormat="1">
      <c r="A87" s="48"/>
      <c r="B87" s="48"/>
      <c r="C87" s="61"/>
      <c r="D87" s="48"/>
      <c r="E87" s="62"/>
      <c r="G87" s="122"/>
    </row>
    <row r="88" spans="1:7" s="59" customFormat="1">
      <c r="A88" s="48"/>
      <c r="B88" s="48"/>
      <c r="C88" s="61"/>
      <c r="D88" s="48"/>
      <c r="E88" s="62"/>
      <c r="G88" s="122"/>
    </row>
    <row r="89" spans="1:7" s="59" customFormat="1">
      <c r="A89" s="48"/>
      <c r="B89" s="48"/>
      <c r="C89" s="61"/>
      <c r="D89" s="48"/>
      <c r="E89" s="62"/>
      <c r="G89" s="122"/>
    </row>
    <row r="90" spans="1:7" s="59" customFormat="1">
      <c r="A90" s="48"/>
      <c r="B90" s="48"/>
      <c r="C90" s="61"/>
      <c r="D90" s="48"/>
      <c r="E90" s="62"/>
      <c r="G90" s="122"/>
    </row>
    <row r="91" spans="1:7" s="59" customFormat="1">
      <c r="A91" s="48"/>
      <c r="B91" s="48"/>
      <c r="C91" s="61"/>
      <c r="D91" s="48"/>
      <c r="E91" s="62"/>
      <c r="G91" s="122"/>
    </row>
    <row r="92" spans="1:7" s="59" customFormat="1">
      <c r="A92" s="48"/>
      <c r="B92" s="48"/>
      <c r="C92" s="61"/>
      <c r="D92" s="48"/>
      <c r="E92" s="62"/>
      <c r="G92" s="122"/>
    </row>
    <row r="93" spans="1:7" s="59" customFormat="1">
      <c r="A93" s="48"/>
      <c r="B93" s="48"/>
      <c r="C93" s="61"/>
      <c r="D93" s="48"/>
      <c r="E93" s="62"/>
      <c r="G93" s="122"/>
    </row>
    <row r="94" spans="1:7" s="59" customFormat="1">
      <c r="A94" s="48"/>
      <c r="B94" s="48"/>
      <c r="C94" s="61"/>
      <c r="D94" s="48"/>
      <c r="E94" s="62"/>
      <c r="G94" s="122"/>
    </row>
    <row r="95" spans="1:7" s="59" customFormat="1">
      <c r="A95" s="48"/>
      <c r="B95" s="48"/>
      <c r="C95" s="61"/>
      <c r="D95" s="48"/>
      <c r="E95" s="62"/>
      <c r="G95" s="122"/>
    </row>
    <row r="96" spans="1:7" s="58" customFormat="1">
      <c r="A96" s="30"/>
      <c r="B96" s="30"/>
      <c r="C96" s="63"/>
      <c r="D96" s="64"/>
      <c r="E96" s="65"/>
      <c r="F96" s="66"/>
      <c r="G96" s="67"/>
    </row>
    <row r="97" spans="1:7" s="58" customFormat="1">
      <c r="A97" s="30"/>
      <c r="B97" s="30"/>
      <c r="C97" s="68"/>
      <c r="D97" s="30"/>
      <c r="E97" s="65"/>
      <c r="F97" s="69"/>
      <c r="G97" s="67"/>
    </row>
    <row r="98" spans="1:7" s="58" customFormat="1">
      <c r="A98" s="30"/>
      <c r="B98" s="30"/>
      <c r="C98" s="68"/>
      <c r="D98" s="30"/>
      <c r="E98" s="65"/>
      <c r="F98" s="69"/>
      <c r="G98" s="67"/>
    </row>
    <row r="99" spans="1:7" s="58" customFormat="1">
      <c r="A99" s="30"/>
      <c r="B99" s="30"/>
      <c r="C99" s="68"/>
      <c r="D99" s="30"/>
      <c r="E99" s="65"/>
      <c r="F99" s="69"/>
      <c r="G99" s="67"/>
    </row>
    <row r="100" spans="1:7" s="58" customFormat="1">
      <c r="A100" s="30"/>
      <c r="B100" s="30"/>
      <c r="C100" s="68"/>
      <c r="D100" s="30"/>
      <c r="E100" s="65"/>
      <c r="F100" s="69"/>
      <c r="G100" s="67"/>
    </row>
    <row r="101" spans="1:7" s="58" customFormat="1">
      <c r="A101" s="30"/>
      <c r="B101" s="30"/>
      <c r="C101" s="68"/>
      <c r="D101" s="30"/>
      <c r="E101" s="65"/>
      <c r="F101" s="69"/>
      <c r="G101" s="67"/>
    </row>
    <row r="102" spans="1:7" s="58" customFormat="1" ht="45.75" customHeight="1">
      <c r="A102" s="30"/>
      <c r="B102" s="30"/>
      <c r="C102" s="68"/>
      <c r="D102" s="30"/>
      <c r="E102" s="65"/>
      <c r="F102" s="69"/>
      <c r="G102" s="67"/>
    </row>
    <row r="103" spans="1:7" s="58" customFormat="1">
      <c r="A103" s="70"/>
      <c r="B103" s="70"/>
      <c r="C103" s="71"/>
      <c r="D103" s="70"/>
      <c r="E103" s="72"/>
      <c r="F103" s="73"/>
      <c r="G103" s="74"/>
    </row>
    <row r="104" spans="1:7" s="58" customFormat="1">
      <c r="A104" s="64"/>
      <c r="B104" s="64"/>
      <c r="C104" s="75"/>
      <c r="D104" s="64"/>
      <c r="E104" s="65"/>
      <c r="F104" s="69"/>
      <c r="G104" s="67"/>
    </row>
    <row r="105" spans="1:7" s="58" customFormat="1">
      <c r="A105" s="64"/>
      <c r="B105" s="64"/>
      <c r="C105" s="75"/>
      <c r="D105" s="64"/>
      <c r="E105" s="65"/>
      <c r="F105" s="69"/>
      <c r="G105" s="67"/>
    </row>
    <row r="106" spans="1:7" s="58" customFormat="1">
      <c r="A106" s="64"/>
      <c r="B106" s="64"/>
      <c r="C106" s="75"/>
      <c r="D106" s="64"/>
      <c r="E106" s="65"/>
      <c r="F106" s="69"/>
      <c r="G106" s="67"/>
    </row>
    <row r="107" spans="1:7" s="58" customFormat="1">
      <c r="A107" s="64"/>
      <c r="B107" s="64"/>
      <c r="C107" s="75"/>
      <c r="D107" s="64"/>
      <c r="E107" s="65"/>
      <c r="F107" s="69"/>
      <c r="G107" s="67"/>
    </row>
    <row r="108" spans="1:7" s="58" customFormat="1">
      <c r="A108" s="64"/>
      <c r="B108" s="64"/>
      <c r="C108" s="75"/>
      <c r="D108" s="30"/>
      <c r="E108" s="65"/>
      <c r="F108" s="69"/>
      <c r="G108" s="67"/>
    </row>
    <row r="109" spans="1:7" s="58" customFormat="1">
      <c r="A109" s="64"/>
      <c r="B109" s="64"/>
      <c r="C109" s="75"/>
      <c r="D109" s="30"/>
      <c r="E109" s="65"/>
      <c r="F109" s="69"/>
      <c r="G109" s="67"/>
    </row>
    <row r="110" spans="1:7" s="58" customFormat="1">
      <c r="A110" s="70"/>
      <c r="B110" s="70"/>
      <c r="C110" s="71"/>
      <c r="D110" s="70"/>
      <c r="E110" s="72"/>
      <c r="F110" s="73"/>
      <c r="G110" s="74"/>
    </row>
    <row r="111" spans="1:7" s="58" customFormat="1">
      <c r="A111" s="64"/>
      <c r="B111" s="64"/>
      <c r="C111" s="68"/>
      <c r="D111" s="30"/>
      <c r="E111" s="65"/>
      <c r="F111" s="69"/>
      <c r="G111" s="67"/>
    </row>
    <row r="112" spans="1:7" s="58" customFormat="1">
      <c r="A112" s="64"/>
      <c r="B112" s="64"/>
      <c r="C112" s="68"/>
      <c r="D112" s="64"/>
      <c r="E112" s="65"/>
      <c r="F112" s="69"/>
      <c r="G112" s="67"/>
    </row>
    <row r="113" spans="1:7" s="58" customFormat="1">
      <c r="A113" s="70"/>
      <c r="B113" s="70"/>
      <c r="C113" s="71"/>
      <c r="D113" s="70"/>
      <c r="E113" s="72"/>
      <c r="F113" s="73"/>
      <c r="G113" s="74"/>
    </row>
    <row r="114" spans="1:7" s="58" customFormat="1">
      <c r="A114" s="64"/>
      <c r="B114" s="64"/>
      <c r="C114" s="68"/>
      <c r="D114" s="64"/>
      <c r="E114" s="65"/>
      <c r="F114" s="69"/>
      <c r="G114" s="67"/>
    </row>
    <row r="115" spans="1:7" s="58" customFormat="1" ht="34.5" customHeight="1">
      <c r="A115" s="64"/>
      <c r="B115" s="64"/>
      <c r="C115" s="68"/>
      <c r="D115" s="64"/>
      <c r="E115" s="65"/>
      <c r="F115" s="69"/>
      <c r="G115" s="67"/>
    </row>
    <row r="116" spans="1:7" s="58" customFormat="1">
      <c r="A116" s="64"/>
      <c r="B116" s="64"/>
      <c r="C116" s="68"/>
      <c r="D116" s="64"/>
      <c r="E116" s="65"/>
      <c r="F116" s="69"/>
      <c r="G116" s="67"/>
    </row>
    <row r="117" spans="1:7" s="58" customFormat="1">
      <c r="A117" s="76"/>
      <c r="B117" s="77"/>
      <c r="C117" s="53"/>
      <c r="D117" s="78"/>
      <c r="E117" s="79"/>
      <c r="F117" s="73"/>
      <c r="G117" s="74"/>
    </row>
    <row r="118" spans="1:7" s="58" customFormat="1">
      <c r="A118" s="70"/>
      <c r="B118" s="70"/>
      <c r="C118" s="71"/>
      <c r="D118" s="70"/>
      <c r="E118" s="72"/>
      <c r="F118" s="73"/>
      <c r="G118" s="74"/>
    </row>
    <row r="119" spans="1:7" s="58" customFormat="1">
      <c r="A119" s="60"/>
      <c r="B119" s="56"/>
      <c r="C119" s="80"/>
      <c r="D119" s="81"/>
      <c r="E119" s="82"/>
      <c r="F119" s="69"/>
      <c r="G119" s="67"/>
    </row>
    <row r="120" spans="1:7" s="58" customFormat="1">
      <c r="A120" s="60"/>
      <c r="B120" s="56"/>
      <c r="C120" s="83"/>
      <c r="D120" s="81"/>
      <c r="E120" s="82"/>
      <c r="F120" s="69"/>
      <c r="G120" s="67"/>
    </row>
    <row r="121" spans="1:7" s="58" customFormat="1">
      <c r="A121" s="60"/>
      <c r="B121" s="56"/>
      <c r="C121" s="83"/>
      <c r="D121" s="81"/>
      <c r="E121" s="82"/>
      <c r="F121" s="69"/>
      <c r="G121" s="67"/>
    </row>
    <row r="122" spans="1:7" s="58" customFormat="1">
      <c r="A122" s="70"/>
      <c r="B122" s="70"/>
      <c r="C122" s="71"/>
      <c r="D122" s="70"/>
      <c r="E122" s="72"/>
      <c r="F122" s="73"/>
      <c r="G122" s="74"/>
    </row>
    <row r="123" spans="1:7" s="58" customFormat="1">
      <c r="A123" s="55"/>
      <c r="B123" s="56"/>
      <c r="C123" s="83"/>
      <c r="D123" s="81"/>
      <c r="E123" s="82"/>
      <c r="F123" s="69"/>
      <c r="G123" s="67"/>
    </row>
    <row r="124" spans="1:7" s="58" customFormat="1" ht="45.75" customHeight="1">
      <c r="A124" s="55"/>
      <c r="B124" s="56"/>
      <c r="C124" s="83"/>
      <c r="D124" s="55"/>
      <c r="E124" s="82"/>
      <c r="F124" s="69"/>
      <c r="G124" s="67"/>
    </row>
    <row r="125" spans="1:7" s="58" customFormat="1">
      <c r="A125" s="55"/>
      <c r="B125" s="56"/>
      <c r="C125" s="83"/>
      <c r="D125" s="81"/>
      <c r="E125" s="82"/>
      <c r="F125" s="69"/>
      <c r="G125" s="67"/>
    </row>
    <row r="126" spans="1:7" s="58" customFormat="1">
      <c r="A126" s="70"/>
      <c r="B126" s="70"/>
      <c r="C126" s="71"/>
      <c r="D126" s="70"/>
      <c r="E126" s="72"/>
      <c r="F126" s="73"/>
      <c r="G126" s="74"/>
    </row>
    <row r="127" spans="1:7" s="58" customFormat="1">
      <c r="A127" s="60"/>
      <c r="B127" s="56"/>
      <c r="C127" s="80"/>
      <c r="D127" s="57"/>
      <c r="E127" s="82"/>
      <c r="F127" s="69"/>
      <c r="G127" s="67"/>
    </row>
    <row r="128" spans="1:7" s="58" customFormat="1">
      <c r="A128" s="60"/>
      <c r="B128" s="56"/>
      <c r="C128" s="80"/>
      <c r="D128" s="57"/>
      <c r="E128" s="82"/>
      <c r="F128" s="69"/>
      <c r="G128" s="67"/>
    </row>
    <row r="129" spans="1:7" s="58" customFormat="1">
      <c r="A129" s="60"/>
      <c r="B129" s="56"/>
      <c r="C129" s="80"/>
      <c r="D129" s="57"/>
      <c r="E129" s="82"/>
      <c r="F129" s="69"/>
      <c r="G129" s="67"/>
    </row>
    <row r="130" spans="1:7" s="58" customFormat="1">
      <c r="A130" s="60"/>
      <c r="B130" s="56"/>
      <c r="C130" s="83"/>
      <c r="D130" s="81"/>
      <c r="E130" s="82"/>
      <c r="F130" s="69"/>
      <c r="G130" s="67"/>
    </row>
    <row r="131" spans="1:7" s="58" customFormat="1">
      <c r="A131" s="60"/>
      <c r="B131" s="56"/>
      <c r="C131" s="83"/>
      <c r="D131" s="81"/>
      <c r="E131" s="84"/>
      <c r="F131" s="69"/>
      <c r="G131" s="67"/>
    </row>
    <row r="132" spans="1:7" s="58" customFormat="1">
      <c r="A132" s="70"/>
      <c r="B132" s="70"/>
      <c r="C132" s="71"/>
      <c r="D132" s="70"/>
      <c r="E132" s="72"/>
      <c r="F132" s="73"/>
      <c r="G132" s="74"/>
    </row>
    <row r="133" spans="1:7" s="58" customFormat="1">
      <c r="A133" s="60"/>
      <c r="B133" s="56"/>
      <c r="C133" s="83"/>
      <c r="D133" s="81"/>
      <c r="E133" s="82"/>
      <c r="F133" s="69"/>
      <c r="G133" s="67"/>
    </row>
    <row r="134" spans="1:7" s="58" customFormat="1">
      <c r="A134" s="70"/>
      <c r="B134" s="70"/>
      <c r="C134" s="71"/>
      <c r="D134" s="70"/>
      <c r="E134" s="72"/>
      <c r="F134" s="73"/>
      <c r="G134" s="74"/>
    </row>
    <row r="135" spans="1:7" s="58" customFormat="1">
      <c r="A135" s="60"/>
      <c r="B135" s="56"/>
      <c r="C135" s="83"/>
      <c r="D135" s="81"/>
      <c r="E135" s="82"/>
      <c r="F135" s="69"/>
      <c r="G135" s="67"/>
    </row>
    <row r="136" spans="1:7" s="58" customFormat="1">
      <c r="A136" s="60"/>
      <c r="B136" s="56"/>
      <c r="C136" s="83"/>
      <c r="D136" s="81"/>
      <c r="E136" s="82"/>
      <c r="F136" s="69"/>
      <c r="G136" s="67"/>
    </row>
    <row r="137" spans="1:7" s="58" customFormat="1">
      <c r="A137" s="60"/>
      <c r="B137" s="56"/>
      <c r="C137" s="83"/>
      <c r="D137" s="81"/>
      <c r="E137" s="82"/>
      <c r="F137" s="69"/>
      <c r="G137" s="67"/>
    </row>
    <row r="138" spans="1:7" s="58" customFormat="1">
      <c r="A138" s="70"/>
      <c r="B138" s="70"/>
      <c r="C138" s="71"/>
      <c r="D138" s="70"/>
      <c r="E138" s="72"/>
      <c r="F138" s="73"/>
      <c r="G138" s="74"/>
    </row>
    <row r="139" spans="1:7" s="58" customFormat="1">
      <c r="A139" s="85"/>
      <c r="B139" s="86"/>
      <c r="C139" s="87"/>
      <c r="D139" s="88"/>
      <c r="E139" s="88"/>
      <c r="F139" s="89"/>
      <c r="G139" s="90"/>
    </row>
    <row r="140" spans="1:7" s="58" customFormat="1">
      <c r="A140" s="55"/>
      <c r="B140" s="56"/>
      <c r="C140" s="83"/>
      <c r="D140" s="91"/>
      <c r="E140" s="92"/>
      <c r="F140" s="66"/>
      <c r="G140" s="67"/>
    </row>
    <row r="141" spans="1:7" s="58" customFormat="1">
      <c r="A141" s="55"/>
      <c r="B141" s="56"/>
      <c r="C141" s="83"/>
      <c r="D141" s="91"/>
      <c r="E141" s="92"/>
      <c r="F141" s="66"/>
      <c r="G141" s="67"/>
    </row>
    <row r="142" spans="1:7" s="58" customFormat="1">
      <c r="A142" s="55"/>
      <c r="B142" s="56"/>
      <c r="C142" s="83"/>
      <c r="D142" s="91"/>
      <c r="E142" s="92"/>
      <c r="F142" s="66"/>
      <c r="G142" s="67"/>
    </row>
    <row r="143" spans="1:7" s="58" customFormat="1">
      <c r="A143" s="55"/>
      <c r="B143" s="56"/>
      <c r="C143" s="83"/>
      <c r="D143" s="91"/>
      <c r="E143" s="92"/>
      <c r="F143" s="66"/>
      <c r="G143" s="67"/>
    </row>
    <row r="144" spans="1:7" s="58" customFormat="1">
      <c r="A144" s="55"/>
      <c r="B144" s="56"/>
      <c r="C144" s="83"/>
      <c r="D144" s="91"/>
      <c r="E144" s="92"/>
      <c r="F144" s="66"/>
      <c r="G144" s="67"/>
    </row>
    <row r="145" spans="1:7" s="58" customFormat="1">
      <c r="A145" s="55"/>
      <c r="B145" s="56"/>
      <c r="C145" s="83"/>
      <c r="D145" s="91"/>
      <c r="E145" s="92"/>
      <c r="F145" s="66"/>
      <c r="G145" s="67"/>
    </row>
    <row r="146" spans="1:7" s="58" customFormat="1">
      <c r="A146" s="55"/>
      <c r="B146" s="56"/>
      <c r="C146" s="83"/>
      <c r="D146" s="91"/>
      <c r="E146" s="92"/>
      <c r="F146" s="66"/>
      <c r="G146" s="67"/>
    </row>
    <row r="147" spans="1:7" s="58" customFormat="1">
      <c r="A147" s="55"/>
      <c r="B147" s="56"/>
      <c r="C147" s="83"/>
      <c r="D147" s="91"/>
      <c r="E147" s="92"/>
      <c r="F147" s="66"/>
      <c r="G147" s="67"/>
    </row>
    <row r="148" spans="1:7" s="58" customFormat="1">
      <c r="A148" s="55"/>
      <c r="B148" s="56"/>
      <c r="C148" s="83"/>
      <c r="D148" s="91"/>
      <c r="E148" s="92"/>
      <c r="F148" s="66"/>
      <c r="G148" s="67"/>
    </row>
    <row r="149" spans="1:7" s="58" customFormat="1">
      <c r="A149" s="55"/>
      <c r="B149" s="56"/>
      <c r="C149" s="83"/>
      <c r="D149" s="91"/>
      <c r="E149" s="92"/>
      <c r="F149" s="66"/>
      <c r="G149" s="67"/>
    </row>
    <row r="150" spans="1:7" s="58" customFormat="1">
      <c r="A150" s="55"/>
      <c r="B150" s="56"/>
      <c r="C150" s="83"/>
      <c r="D150" s="91"/>
      <c r="E150" s="92"/>
      <c r="F150" s="66"/>
      <c r="G150" s="67"/>
    </row>
    <row r="151" spans="1:7" s="58" customFormat="1">
      <c r="A151" s="55"/>
      <c r="B151" s="56"/>
      <c r="C151" s="83"/>
      <c r="D151" s="91"/>
      <c r="E151" s="92"/>
      <c r="F151" s="66"/>
      <c r="G151" s="67"/>
    </row>
    <row r="152" spans="1:7" s="58" customFormat="1">
      <c r="A152" s="55"/>
      <c r="B152" s="56"/>
      <c r="C152" s="83"/>
      <c r="D152" s="91"/>
      <c r="E152" s="92"/>
      <c r="F152" s="66"/>
      <c r="G152" s="67"/>
    </row>
    <row r="153" spans="1:7" s="58" customFormat="1">
      <c r="A153" s="55"/>
      <c r="B153" s="56"/>
      <c r="C153" s="83"/>
      <c r="D153" s="91"/>
      <c r="E153" s="92"/>
      <c r="F153" s="66"/>
      <c r="G153" s="67"/>
    </row>
    <row r="154" spans="1:7" s="58" customFormat="1">
      <c r="A154" s="55"/>
      <c r="B154" s="56"/>
      <c r="C154" s="83"/>
      <c r="D154" s="91"/>
      <c r="E154" s="92"/>
      <c r="F154" s="66"/>
      <c r="G154" s="67"/>
    </row>
    <row r="155" spans="1:7" s="58" customFormat="1">
      <c r="A155" s="55"/>
      <c r="B155" s="56"/>
      <c r="C155" s="83"/>
      <c r="D155" s="91"/>
      <c r="E155" s="92"/>
      <c r="F155" s="66"/>
      <c r="G155" s="67"/>
    </row>
    <row r="156" spans="1:7" s="58" customFormat="1">
      <c r="A156" s="93"/>
      <c r="B156" s="86"/>
      <c r="C156" s="87"/>
      <c r="D156" s="88"/>
      <c r="E156" s="88"/>
      <c r="F156" s="89"/>
      <c r="G156" s="90"/>
    </row>
    <row r="157" spans="1:7" s="58" customFormat="1">
      <c r="A157" s="55"/>
      <c r="B157" s="56"/>
      <c r="C157" s="83"/>
      <c r="D157" s="91"/>
      <c r="E157" s="92"/>
      <c r="F157" s="66"/>
      <c r="G157" s="67"/>
    </row>
    <row r="158" spans="1:7" s="58" customFormat="1">
      <c r="A158" s="55"/>
      <c r="B158" s="56"/>
      <c r="C158" s="83"/>
      <c r="D158" s="91"/>
      <c r="E158" s="92"/>
      <c r="F158" s="66"/>
      <c r="G158" s="67"/>
    </row>
    <row r="159" spans="1:7" s="58" customFormat="1">
      <c r="A159" s="55"/>
      <c r="B159" s="56"/>
      <c r="C159" s="83"/>
      <c r="D159" s="91"/>
      <c r="E159" s="92"/>
      <c r="F159" s="66"/>
      <c r="G159" s="67"/>
    </row>
    <row r="160" spans="1:7" s="58" customFormat="1">
      <c r="A160" s="55"/>
      <c r="B160" s="56"/>
      <c r="C160" s="83"/>
      <c r="D160" s="91"/>
      <c r="E160" s="92"/>
      <c r="F160" s="66"/>
      <c r="G160" s="67"/>
    </row>
    <row r="161" spans="1:7" s="59" customFormat="1">
      <c r="A161" s="55"/>
      <c r="B161" s="56"/>
      <c r="C161" s="83"/>
      <c r="D161" s="91"/>
      <c r="E161" s="92"/>
      <c r="F161" s="66"/>
      <c r="G161" s="67"/>
    </row>
    <row r="162" spans="1:7" s="59" customFormat="1">
      <c r="A162" s="55"/>
      <c r="B162" s="56"/>
      <c r="C162" s="83"/>
      <c r="D162" s="91"/>
      <c r="E162" s="92"/>
      <c r="F162" s="66"/>
      <c r="G162" s="67"/>
    </row>
    <row r="163" spans="1:7" s="59" customFormat="1">
      <c r="A163" s="55"/>
      <c r="B163" s="56"/>
      <c r="C163" s="83"/>
      <c r="D163" s="91"/>
      <c r="E163" s="92"/>
      <c r="F163" s="66"/>
      <c r="G163" s="67"/>
    </row>
    <row r="164" spans="1:7" s="59" customFormat="1">
      <c r="A164" s="55"/>
      <c r="B164" s="56"/>
      <c r="C164" s="83"/>
      <c r="D164" s="91"/>
      <c r="E164" s="92"/>
      <c r="F164" s="66"/>
      <c r="G164" s="67"/>
    </row>
    <row r="165" spans="1:7" s="59" customFormat="1">
      <c r="A165" s="55"/>
      <c r="B165" s="56"/>
      <c r="C165" s="83"/>
      <c r="D165" s="91"/>
      <c r="E165" s="92"/>
      <c r="F165" s="66"/>
      <c r="G165" s="67"/>
    </row>
    <row r="166" spans="1:7" s="59" customFormat="1">
      <c r="A166" s="55"/>
      <c r="B166" s="56"/>
      <c r="C166" s="83"/>
      <c r="D166" s="91"/>
      <c r="E166" s="92"/>
      <c r="F166" s="66"/>
      <c r="G166" s="67"/>
    </row>
    <row r="167" spans="1:7" s="59" customFormat="1">
      <c r="A167" s="55"/>
      <c r="B167" s="56"/>
      <c r="C167" s="83"/>
      <c r="D167" s="91"/>
      <c r="E167" s="92"/>
      <c r="F167" s="66"/>
      <c r="G167" s="67"/>
    </row>
    <row r="168" spans="1:7" s="59" customFormat="1">
      <c r="A168" s="55"/>
      <c r="B168" s="56"/>
      <c r="C168" s="83"/>
      <c r="D168" s="91"/>
      <c r="E168" s="92"/>
      <c r="F168" s="66"/>
      <c r="G168" s="67"/>
    </row>
    <row r="169" spans="1:7" s="59" customFormat="1">
      <c r="A169" s="55"/>
      <c r="B169" s="56"/>
      <c r="C169" s="83"/>
      <c r="D169" s="91"/>
      <c r="E169" s="92"/>
      <c r="F169" s="66"/>
      <c r="G169" s="67"/>
    </row>
    <row r="170" spans="1:7" s="59" customFormat="1">
      <c r="A170" s="93"/>
      <c r="B170" s="86"/>
      <c r="C170" s="87"/>
      <c r="D170" s="88"/>
      <c r="E170" s="88"/>
      <c r="F170" s="89"/>
      <c r="G170" s="90"/>
    </row>
    <row r="171" spans="1:7" s="59" customFormat="1">
      <c r="A171" s="55"/>
      <c r="B171" s="56"/>
      <c r="C171" s="80"/>
      <c r="D171" s="91"/>
      <c r="E171" s="92"/>
      <c r="F171" s="66"/>
      <c r="G171" s="67"/>
    </row>
    <row r="172" spans="1:7" s="59" customFormat="1">
      <c r="A172" s="55"/>
      <c r="B172" s="56"/>
      <c r="C172" s="83"/>
      <c r="D172" s="91"/>
      <c r="E172" s="92"/>
      <c r="F172" s="66"/>
      <c r="G172" s="67"/>
    </row>
    <row r="173" spans="1:7" s="59" customFormat="1">
      <c r="A173" s="55"/>
      <c r="B173" s="56"/>
      <c r="C173" s="80"/>
      <c r="D173" s="91"/>
      <c r="E173" s="92"/>
      <c r="F173" s="66"/>
      <c r="G173" s="67"/>
    </row>
    <row r="174" spans="1:7" s="59" customFormat="1">
      <c r="A174" s="55"/>
      <c r="B174" s="56"/>
      <c r="C174" s="83"/>
      <c r="D174" s="91"/>
      <c r="E174" s="94"/>
      <c r="F174" s="95"/>
      <c r="G174" s="96"/>
    </row>
    <row r="175" spans="1:7" s="59" customFormat="1">
      <c r="A175" s="97"/>
      <c r="B175" s="97"/>
      <c r="C175" s="63"/>
      <c r="D175" s="97"/>
      <c r="E175" s="98"/>
      <c r="F175" s="98"/>
      <c r="G175" s="98"/>
    </row>
    <row r="176" spans="1:7" s="59" customFormat="1" ht="15.75">
      <c r="A176" s="54"/>
      <c r="B176" s="54"/>
      <c r="C176" s="434"/>
      <c r="D176" s="434"/>
      <c r="E176" s="434"/>
      <c r="F176" s="99"/>
      <c r="G176" s="100"/>
    </row>
    <row r="177" spans="1:5" s="59" customFormat="1">
      <c r="A177" s="48"/>
      <c r="B177" s="48"/>
      <c r="C177" s="61"/>
      <c r="D177" s="48"/>
      <c r="E177" s="62"/>
    </row>
  </sheetData>
  <mergeCells count="15">
    <mergeCell ref="C67:F67"/>
    <mergeCell ref="C176:E176"/>
    <mergeCell ref="A1:G1"/>
    <mergeCell ref="A6:A7"/>
    <mergeCell ref="B6:B7"/>
    <mergeCell ref="C6:C7"/>
    <mergeCell ref="D6:E6"/>
    <mergeCell ref="A3:G3"/>
    <mergeCell ref="A4:G4"/>
    <mergeCell ref="A5:G5"/>
    <mergeCell ref="F6:F7"/>
    <mergeCell ref="G6:G7"/>
    <mergeCell ref="C12:F12"/>
    <mergeCell ref="C13:F13"/>
    <mergeCell ref="C14:F14"/>
  </mergeCells>
  <phoneticPr fontId="39" type="noConversion"/>
  <printOptions horizontalCentered="1"/>
  <pageMargins left="0.27559055118110237" right="0.11811023622047245" top="0.86614173228346458" bottom="0.98425196850393704" header="0.27559055118110237" footer="0.47244094488188981"/>
  <pageSetup paperSize="9" scale="95" firstPageNumber="23" orientation="portrait" useFirstPageNumber="1" horizontalDpi="300" verticalDpi="300" r:id="rId1"/>
  <headerFooter alignWithMargins="0"/>
  <rowBreaks count="1" manualBreakCount="1">
    <brk id="7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view="pageBreakPreview" zoomScaleSheetLayoutView="100" workbookViewId="0">
      <selection activeCell="H28" sqref="H28"/>
    </sheetView>
  </sheetViews>
  <sheetFormatPr defaultRowHeight="12.75"/>
  <cols>
    <col min="1" max="1" width="10.28515625" style="1" customWidth="1"/>
    <col min="2" max="2" width="61.28515625" style="1" customWidth="1"/>
    <col min="3" max="3" width="17.140625" style="2" customWidth="1"/>
    <col min="4" max="16384" width="9.140625" style="4"/>
  </cols>
  <sheetData>
    <row r="1" spans="1:3" s="41" customFormat="1" ht="19.5" thickTop="1">
      <c r="A1" s="435" t="s">
        <v>449</v>
      </c>
      <c r="B1" s="436"/>
      <c r="C1" s="437"/>
    </row>
    <row r="2" spans="1:3" s="41" customFormat="1">
      <c r="A2" s="333"/>
      <c r="B2" s="30"/>
      <c r="C2" s="336"/>
    </row>
    <row r="3" spans="1:3" s="41" customFormat="1" ht="33.75" customHeight="1">
      <c r="A3" s="442" t="s">
        <v>306</v>
      </c>
      <c r="B3" s="403"/>
      <c r="C3" s="443"/>
    </row>
    <row r="4" spans="1:3" s="41" customFormat="1" ht="15.75" customHeight="1">
      <c r="A4" s="444"/>
      <c r="B4" s="406"/>
      <c r="C4" s="445"/>
    </row>
    <row r="5" spans="1:3" s="41" customFormat="1" ht="16.5" customHeight="1" thickBot="1">
      <c r="A5" s="453"/>
      <c r="B5" s="454"/>
      <c r="C5" s="455"/>
    </row>
    <row r="6" spans="1:3" ht="27" thickTop="1" thickBot="1">
      <c r="A6" s="364" t="s">
        <v>269</v>
      </c>
      <c r="B6" s="365" t="s">
        <v>99</v>
      </c>
      <c r="C6" s="366" t="s">
        <v>100</v>
      </c>
    </row>
    <row r="7" spans="1:3" ht="14.25">
      <c r="A7" s="367">
        <v>1</v>
      </c>
      <c r="B7" s="102" t="s">
        <v>9</v>
      </c>
      <c r="C7" s="368" t="str">
        <f>'Wymagania ogolne'!G22</f>
        <v/>
      </c>
    </row>
    <row r="8" spans="1:3" ht="14.25">
      <c r="A8" s="369">
        <v>2</v>
      </c>
      <c r="B8" s="103" t="s">
        <v>101</v>
      </c>
      <c r="C8" s="370"/>
    </row>
    <row r="9" spans="1:3" ht="14.25">
      <c r="A9" s="371">
        <v>3</v>
      </c>
      <c r="B9" s="103" t="s">
        <v>441</v>
      </c>
      <c r="C9" s="370"/>
    </row>
    <row r="10" spans="1:3" ht="15" thickBot="1">
      <c r="A10" s="387">
        <v>4</v>
      </c>
      <c r="B10" s="388" t="s">
        <v>102</v>
      </c>
      <c r="C10" s="389"/>
    </row>
    <row r="11" spans="1:3" ht="18.75" customHeight="1">
      <c r="A11" s="371"/>
      <c r="B11" s="385" t="s">
        <v>103</v>
      </c>
      <c r="C11" s="386"/>
    </row>
    <row r="12" spans="1:3" ht="18.75" customHeight="1" thickBot="1">
      <c r="A12" s="372"/>
      <c r="B12" s="104" t="s">
        <v>213</v>
      </c>
      <c r="C12" s="373"/>
    </row>
    <row r="13" spans="1:3" ht="18.75" customHeight="1" thickBot="1">
      <c r="A13" s="374"/>
      <c r="B13" s="375" t="s">
        <v>104</v>
      </c>
      <c r="C13" s="376"/>
    </row>
    <row r="14" spans="1:3" ht="13.5" thickTop="1"/>
    <row r="15" spans="1:3" ht="15">
      <c r="B15" s="390" t="s">
        <v>450</v>
      </c>
    </row>
  </sheetData>
  <mergeCells count="4">
    <mergeCell ref="A1:C1"/>
    <mergeCell ref="A5:C5"/>
    <mergeCell ref="A3:C3"/>
    <mergeCell ref="A4:C4"/>
  </mergeCells>
  <phoneticPr fontId="39" type="noConversion"/>
  <printOptions horizontalCentered="1"/>
  <pageMargins left="0.74803149606299213" right="0.11811023622047245" top="0.86614173228346458" bottom="0.47244094488188981" header="0.27559055118110237" footer="0.47244094488188981"/>
  <pageSetup paperSize="9" scale="95" firstPageNumber="23" orientation="portrait" useFirstPageNumber="1" horizontalDpi="300" verticalDpi="300" r:id="rId1"/>
  <headerFooter alignWithMargins="0"/>
  <rowBreaks count="6" manualBreakCount="6">
    <brk id="46" max="16383" man="1"/>
    <brk id="71" max="16383" man="1"/>
    <brk id="104" max="16383" man="1"/>
    <brk id="132" max="16383" man="1"/>
    <brk id="156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10</vt:i4>
      </vt:variant>
    </vt:vector>
  </HeadingPairs>
  <TitlesOfParts>
    <vt:vector size="15" baseType="lpstr">
      <vt:lpstr>Wymagania ogolne</vt:lpstr>
      <vt:lpstr>Roboty drogowe</vt:lpstr>
      <vt:lpstr>Most</vt:lpstr>
      <vt:lpstr>Urządzenia obce</vt:lpstr>
      <vt:lpstr>Zestawienie zbiorcze</vt:lpstr>
      <vt:lpstr>Most!Obszar_wydruku</vt:lpstr>
      <vt:lpstr>'Roboty drogowe'!Obszar_wydruku</vt:lpstr>
      <vt:lpstr>'Urządzenia obce'!Obszar_wydruku</vt:lpstr>
      <vt:lpstr>'Wymagania ogolne'!Obszar_wydruku</vt:lpstr>
      <vt:lpstr>'Zestawienie zbiorcze'!Obszar_wydruku</vt:lpstr>
      <vt:lpstr>Most!Tytuły_wydruku</vt:lpstr>
      <vt:lpstr>'Roboty drogowe'!Tytuły_wydruku</vt:lpstr>
      <vt:lpstr>'Urządzenia obce'!Tytuły_wydruku</vt:lpstr>
      <vt:lpstr>'Wymagania ogolne'!Tytuły_wydruku</vt:lpstr>
      <vt:lpstr>'Zestawienie zbiorcze'!Tytuły_wydruku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Robcio</dc:creator>
  <cp:lastModifiedBy>Wojciech</cp:lastModifiedBy>
  <cp:lastPrinted>2016-02-25T10:23:51Z</cp:lastPrinted>
  <dcterms:created xsi:type="dcterms:W3CDTF">2008-12-10T08:17:13Z</dcterms:created>
  <dcterms:modified xsi:type="dcterms:W3CDTF">2016-02-29T13:37:42Z</dcterms:modified>
</cp:coreProperties>
</file>